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ТО ЧТО НАДО\ПОСТАНОВЛЕНИЯ\ЛИМИТЫ ,тарифы\Бюджет. лимиты 2025год\"/>
    </mc:Choice>
  </mc:AlternateContent>
  <xr:revisionPtr revIDLastSave="0" documentId="13_ncr:1_{846B1F24-BC5C-4053-BE6B-0A1B0804E626}" xr6:coauthVersionLast="47" xr6:coauthVersionMax="47" xr10:uidLastSave="{00000000-0000-0000-0000-000000000000}"/>
  <bookViews>
    <workbookView xWindow="636" yWindow="660" windowWidth="22404" windowHeight="12300" xr2:uid="{00000000-000D-0000-FFFF-FFFF00000000}"/>
  </bookViews>
  <sheets>
    <sheet name="Лист1" sheetId="1" r:id="rId1"/>
  </sheets>
  <definedNames>
    <definedName name="_xlnm.Print_Area" localSheetId="0">Лист1!$A$1:$O$85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9" i="1" l="1"/>
  <c r="K19" i="1"/>
  <c r="I19" i="1"/>
  <c r="G19" i="1"/>
  <c r="E19" i="1"/>
  <c r="M57" i="1"/>
  <c r="K57" i="1"/>
  <c r="I57" i="1"/>
  <c r="G57" i="1"/>
  <c r="E57" i="1"/>
  <c r="M71" i="1"/>
  <c r="K71" i="1"/>
  <c r="I71" i="1"/>
  <c r="G71" i="1"/>
  <c r="E71" i="1"/>
  <c r="M67" i="1"/>
  <c r="K67" i="1"/>
  <c r="I67" i="1"/>
  <c r="G67" i="1"/>
  <c r="E67" i="1"/>
  <c r="L45" i="1"/>
  <c r="J45" i="1"/>
  <c r="H45" i="1"/>
  <c r="F45" i="1"/>
  <c r="D45" i="1"/>
  <c r="K47" i="1"/>
  <c r="I47" i="1"/>
  <c r="G47" i="1"/>
  <c r="E47" i="1"/>
  <c r="L12" i="1"/>
  <c r="J12" i="1"/>
  <c r="H12" i="1"/>
  <c r="F12" i="1"/>
  <c r="D12" i="1"/>
  <c r="K20" i="1"/>
  <c r="M20" i="1"/>
  <c r="K18" i="1"/>
  <c r="M18" i="1"/>
  <c r="I20" i="1"/>
  <c r="I18" i="1"/>
  <c r="G20" i="1"/>
  <c r="G18" i="1"/>
  <c r="E20" i="1"/>
  <c r="N20" i="1" s="1"/>
  <c r="E18" i="1"/>
  <c r="L39" i="1"/>
  <c r="J39" i="1"/>
  <c r="H39" i="1"/>
  <c r="F39" i="1"/>
  <c r="D39" i="1"/>
  <c r="K72" i="1"/>
  <c r="K70" i="1"/>
  <c r="K68" i="1"/>
  <c r="K66" i="1"/>
  <c r="K64" i="1"/>
  <c r="K63" i="1"/>
  <c r="K61" i="1"/>
  <c r="K60" i="1"/>
  <c r="K58" i="1"/>
  <c r="K56" i="1"/>
  <c r="K54" i="1"/>
  <c r="K53" i="1"/>
  <c r="K51" i="1"/>
  <c r="K50" i="1"/>
  <c r="K48" i="1"/>
  <c r="K46" i="1"/>
  <c r="K44" i="1"/>
  <c r="K43" i="1"/>
  <c r="K41" i="1"/>
  <c r="K40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17" i="1"/>
  <c r="K16" i="1"/>
  <c r="K15" i="1"/>
  <c r="K14" i="1"/>
  <c r="K13" i="1"/>
  <c r="I72" i="1"/>
  <c r="I70" i="1"/>
  <c r="I68" i="1"/>
  <c r="I66" i="1"/>
  <c r="I64" i="1"/>
  <c r="I63" i="1"/>
  <c r="I61" i="1"/>
  <c r="I60" i="1"/>
  <c r="I58" i="1"/>
  <c r="I56" i="1"/>
  <c r="I54" i="1"/>
  <c r="I53" i="1"/>
  <c r="I51" i="1"/>
  <c r="I50" i="1"/>
  <c r="I48" i="1"/>
  <c r="I46" i="1"/>
  <c r="I44" i="1"/>
  <c r="I43" i="1"/>
  <c r="I41" i="1"/>
  <c r="I40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17" i="1"/>
  <c r="I16" i="1"/>
  <c r="I15" i="1"/>
  <c r="I14" i="1"/>
  <c r="I13" i="1"/>
  <c r="G72" i="1"/>
  <c r="G70" i="1"/>
  <c r="G68" i="1"/>
  <c r="G66" i="1"/>
  <c r="G64" i="1"/>
  <c r="G63" i="1"/>
  <c r="G61" i="1"/>
  <c r="G60" i="1"/>
  <c r="G58" i="1"/>
  <c r="G56" i="1"/>
  <c r="G54" i="1"/>
  <c r="G53" i="1"/>
  <c r="G51" i="1"/>
  <c r="G50" i="1"/>
  <c r="G48" i="1"/>
  <c r="G46" i="1"/>
  <c r="G44" i="1"/>
  <c r="G43" i="1"/>
  <c r="G41" i="1"/>
  <c r="G40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17" i="1"/>
  <c r="G16" i="1"/>
  <c r="G15" i="1"/>
  <c r="G14" i="1"/>
  <c r="G13" i="1"/>
  <c r="E72" i="1"/>
  <c r="E70" i="1"/>
  <c r="N70" i="1" s="1"/>
  <c r="E68" i="1"/>
  <c r="E66" i="1"/>
  <c r="N66" i="1" s="1"/>
  <c r="E64" i="1"/>
  <c r="E63" i="1"/>
  <c r="N63" i="1" s="1"/>
  <c r="E61" i="1"/>
  <c r="N61" i="1" s="1"/>
  <c r="E60" i="1"/>
  <c r="N60" i="1" s="1"/>
  <c r="E58" i="1"/>
  <c r="N58" i="1" s="1"/>
  <c r="E56" i="1"/>
  <c r="E54" i="1"/>
  <c r="E53" i="1"/>
  <c r="N53" i="1" s="1"/>
  <c r="E51" i="1"/>
  <c r="N51" i="1" s="1"/>
  <c r="E50" i="1"/>
  <c r="N50" i="1" s="1"/>
  <c r="E48" i="1"/>
  <c r="N48" i="1" s="1"/>
  <c r="E46" i="1"/>
  <c r="E44" i="1"/>
  <c r="E43" i="1"/>
  <c r="N43" i="1" s="1"/>
  <c r="E41" i="1"/>
  <c r="N41" i="1" s="1"/>
  <c r="E40" i="1"/>
  <c r="N40" i="1" s="1"/>
  <c r="E38" i="1"/>
  <c r="N38" i="1" s="1"/>
  <c r="E37" i="1"/>
  <c r="E36" i="1"/>
  <c r="N36" i="1" s="1"/>
  <c r="E35" i="1"/>
  <c r="E34" i="1"/>
  <c r="E33" i="1"/>
  <c r="E32" i="1"/>
  <c r="N32" i="1" s="1"/>
  <c r="E31" i="1"/>
  <c r="E30" i="1"/>
  <c r="N30" i="1" s="1"/>
  <c r="E29" i="1"/>
  <c r="E28" i="1"/>
  <c r="N28" i="1" s="1"/>
  <c r="E27" i="1"/>
  <c r="E26" i="1"/>
  <c r="N26" i="1" s="1"/>
  <c r="E25" i="1"/>
  <c r="E24" i="1"/>
  <c r="N24" i="1" s="1"/>
  <c r="E23" i="1"/>
  <c r="N23" i="1" s="1"/>
  <c r="E22" i="1"/>
  <c r="E17" i="1"/>
  <c r="E16" i="1"/>
  <c r="E15" i="1"/>
  <c r="E14" i="1"/>
  <c r="E13" i="1"/>
  <c r="M72" i="1"/>
  <c r="M70" i="1"/>
  <c r="M68" i="1"/>
  <c r="M66" i="1"/>
  <c r="M64" i="1"/>
  <c r="M63" i="1"/>
  <c r="M61" i="1"/>
  <c r="M60" i="1"/>
  <c r="M58" i="1"/>
  <c r="M56" i="1"/>
  <c r="M54" i="1"/>
  <c r="M53" i="1"/>
  <c r="M51" i="1"/>
  <c r="M50" i="1"/>
  <c r="M48" i="1"/>
  <c r="M46" i="1"/>
  <c r="M44" i="1"/>
  <c r="M43" i="1"/>
  <c r="M41" i="1"/>
  <c r="M40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17" i="1"/>
  <c r="M16" i="1"/>
  <c r="M15" i="1"/>
  <c r="M14" i="1"/>
  <c r="M13" i="1"/>
  <c r="L21" i="1"/>
  <c r="L42" i="1"/>
  <c r="L49" i="1"/>
  <c r="L52" i="1"/>
  <c r="L55" i="1"/>
  <c r="L59" i="1"/>
  <c r="L62" i="1"/>
  <c r="L65" i="1"/>
  <c r="L69" i="1"/>
  <c r="J21" i="1"/>
  <c r="J42" i="1"/>
  <c r="J49" i="1"/>
  <c r="J52" i="1"/>
  <c r="J55" i="1"/>
  <c r="J59" i="1"/>
  <c r="J62" i="1"/>
  <c r="J65" i="1"/>
  <c r="J69" i="1"/>
  <c r="H21" i="1"/>
  <c r="H42" i="1"/>
  <c r="H49" i="1"/>
  <c r="H52" i="1"/>
  <c r="H55" i="1"/>
  <c r="H59" i="1"/>
  <c r="H62" i="1"/>
  <c r="H65" i="1"/>
  <c r="H69" i="1"/>
  <c r="F21" i="1"/>
  <c r="F42" i="1"/>
  <c r="F49" i="1"/>
  <c r="F52" i="1"/>
  <c r="F55" i="1"/>
  <c r="F59" i="1"/>
  <c r="F62" i="1"/>
  <c r="F65" i="1"/>
  <c r="F69" i="1"/>
  <c r="D21" i="1"/>
  <c r="D42" i="1"/>
  <c r="D49" i="1"/>
  <c r="D52" i="1"/>
  <c r="D55" i="1"/>
  <c r="D59" i="1"/>
  <c r="D62" i="1"/>
  <c r="D65" i="1"/>
  <c r="D69" i="1"/>
  <c r="I59" i="1" l="1"/>
  <c r="I62" i="1"/>
  <c r="E42" i="1"/>
  <c r="E52" i="1"/>
  <c r="G49" i="1"/>
  <c r="I39" i="1"/>
  <c r="K59" i="1"/>
  <c r="N19" i="1"/>
  <c r="M21" i="1"/>
  <c r="M39" i="1"/>
  <c r="M55" i="1"/>
  <c r="M59" i="1"/>
  <c r="E55" i="1"/>
  <c r="I65" i="1"/>
  <c r="N59" i="1"/>
  <c r="E59" i="1"/>
  <c r="G59" i="1"/>
  <c r="I55" i="1"/>
  <c r="I52" i="1"/>
  <c r="K52" i="1"/>
  <c r="I45" i="1"/>
  <c r="K45" i="1"/>
  <c r="K39" i="1"/>
  <c r="I21" i="1"/>
  <c r="G12" i="1"/>
  <c r="K12" i="1"/>
  <c r="N18" i="1"/>
  <c r="K62" i="1"/>
  <c r="G62" i="1"/>
  <c r="G55" i="1"/>
  <c r="N57" i="1"/>
  <c r="N71" i="1"/>
  <c r="M69" i="1"/>
  <c r="I69" i="1"/>
  <c r="G65" i="1"/>
  <c r="K65" i="1"/>
  <c r="N67" i="1"/>
  <c r="N56" i="1"/>
  <c r="E62" i="1"/>
  <c r="I12" i="1"/>
  <c r="E12" i="1"/>
  <c r="N15" i="1"/>
  <c r="N17" i="1"/>
  <c r="K55" i="1"/>
  <c r="I49" i="1"/>
  <c r="K49" i="1"/>
  <c r="E49" i="1"/>
  <c r="I42" i="1"/>
  <c r="K42" i="1"/>
  <c r="N34" i="1"/>
  <c r="N22" i="1"/>
  <c r="N14" i="1"/>
  <c r="N13" i="1"/>
  <c r="N37" i="1"/>
  <c r="N35" i="1"/>
  <c r="M49" i="1"/>
  <c r="M52" i="1"/>
  <c r="M62" i="1"/>
  <c r="N44" i="1"/>
  <c r="N42" i="1" s="1"/>
  <c r="N54" i="1"/>
  <c r="G39" i="1"/>
  <c r="G42" i="1"/>
  <c r="G45" i="1"/>
  <c r="G52" i="1"/>
  <c r="N72" i="1"/>
  <c r="K69" i="1"/>
  <c r="N39" i="1"/>
  <c r="H73" i="1"/>
  <c r="H74" i="1" s="1"/>
  <c r="N49" i="1"/>
  <c r="N52" i="1"/>
  <c r="K21" i="1"/>
  <c r="E21" i="1"/>
  <c r="F73" i="1"/>
  <c r="F74" i="1" s="1"/>
  <c r="G21" i="1"/>
  <c r="E39" i="1"/>
  <c r="E69" i="1"/>
  <c r="G69" i="1"/>
  <c r="D73" i="1"/>
  <c r="D74" i="1" s="1"/>
  <c r="E65" i="1"/>
  <c r="J73" i="1"/>
  <c r="J74" i="1" s="1"/>
  <c r="L73" i="1"/>
  <c r="L74" i="1" s="1"/>
  <c r="M12" i="1"/>
  <c r="M42" i="1"/>
  <c r="M45" i="1"/>
  <c r="M65" i="1"/>
  <c r="N16" i="1"/>
  <c r="N25" i="1"/>
  <c r="N27" i="1"/>
  <c r="N29" i="1"/>
  <c r="N31" i="1"/>
  <c r="N33" i="1"/>
  <c r="E45" i="1"/>
  <c r="N64" i="1"/>
  <c r="N62" i="1" s="1"/>
  <c r="N68" i="1"/>
  <c r="N47" i="1"/>
  <c r="N46" i="1"/>
  <c r="N55" i="1" l="1"/>
  <c r="N69" i="1"/>
  <c r="N65" i="1"/>
  <c r="I73" i="1"/>
  <c r="I74" i="1" s="1"/>
  <c r="N45" i="1"/>
  <c r="K73" i="1"/>
  <c r="K74" i="1" s="1"/>
  <c r="E73" i="1"/>
  <c r="E74" i="1" s="1"/>
  <c r="N12" i="1"/>
  <c r="G73" i="1"/>
  <c r="G74" i="1" s="1"/>
  <c r="N21" i="1"/>
  <c r="M73" i="1"/>
  <c r="M74" i="1" s="1"/>
  <c r="N73" i="1" l="1"/>
  <c r="N74" i="1" s="1"/>
</calcChain>
</file>

<file path=xl/sharedStrings.xml><?xml version="1.0" encoding="utf-8"?>
<sst xmlns="http://schemas.openxmlformats.org/spreadsheetml/2006/main" count="102" uniqueCount="61">
  <si>
    <t>тариф</t>
  </si>
  <si>
    <t>2 квартал</t>
  </si>
  <si>
    <t>3 квартал</t>
  </si>
  <si>
    <t>4 квартал</t>
  </si>
  <si>
    <t>Всего</t>
  </si>
  <si>
    <t>1 квартал</t>
  </si>
  <si>
    <t>кВт,</t>
  </si>
  <si>
    <t>тыс.</t>
  </si>
  <si>
    <t>руб.</t>
  </si>
  <si>
    <t>Итого по поселениям</t>
  </si>
  <si>
    <t>Организация, учреждение, поселение</t>
  </si>
  <si>
    <t>Управление</t>
  </si>
  <si>
    <t>Уличное освещение</t>
  </si>
  <si>
    <t>МО ГП Аркульское, в т.ч.</t>
  </si>
  <si>
    <t>МО СП Медведское, в т.ч.</t>
  </si>
  <si>
    <t>МО СП Красноярское, в т.ч.</t>
  </si>
  <si>
    <t>МО СП Кырчанское, в т.ч.</t>
  </si>
  <si>
    <t>МО СП Лудянское, в т.ч.</t>
  </si>
  <si>
    <t>МО СП Перевозское, в т.ч.</t>
  </si>
  <si>
    <t>МО СП Татауровское, в т.ч.</t>
  </si>
  <si>
    <t>МО СП Шварихинское, в т.ч.</t>
  </si>
  <si>
    <t>МО СП Рябиновское, в т.ч.</t>
  </si>
  <si>
    <t>Архив</t>
  </si>
  <si>
    <t>Музей</t>
  </si>
  <si>
    <t xml:space="preserve">Администрация Нолинского </t>
  </si>
  <si>
    <t xml:space="preserve">МУ "Отдел образования </t>
  </si>
  <si>
    <t xml:space="preserve"> администрации района</t>
  </si>
  <si>
    <t>Приложение</t>
  </si>
  <si>
    <t>ХРГ</t>
  </si>
  <si>
    <t>к постановлению главы</t>
  </si>
  <si>
    <t>МО Нолинское ГП, в т.ч.</t>
  </si>
  <si>
    <t xml:space="preserve"> </t>
  </si>
  <si>
    <t xml:space="preserve">            </t>
  </si>
  <si>
    <t>МОУДО "Школа искуств"</t>
  </si>
  <si>
    <t>МКУК "Нолинская ЦБС"</t>
  </si>
  <si>
    <t>МКОУ СОШ  п.Аркуль</t>
  </si>
  <si>
    <t>МКОУ ООШ п.Медведок</t>
  </si>
  <si>
    <t>МКОУ ООШ д.Перевоз</t>
  </si>
  <si>
    <t>МКОУ ООШ с.Татаурово</t>
  </si>
  <si>
    <t>МКОУ ООШ с.Швариха</t>
  </si>
  <si>
    <t>МКОУ ООШ с.Зыково</t>
  </si>
  <si>
    <t>МКУДО "Дом детского творчества"</t>
  </si>
  <si>
    <t>МКУК "ЦКС"г.Нолинск</t>
  </si>
  <si>
    <t xml:space="preserve">МКДОУ №1 </t>
  </si>
  <si>
    <t xml:space="preserve">МКДОУ №2 </t>
  </si>
  <si>
    <t xml:space="preserve">МКДОУ №4 </t>
  </si>
  <si>
    <t xml:space="preserve">МКДОУ №5 </t>
  </si>
  <si>
    <t>МКДОУ   п.Медведок</t>
  </si>
  <si>
    <t>МКДОУ  п.Аркуль</t>
  </si>
  <si>
    <t>МКДОУ   д.Варнаки</t>
  </si>
  <si>
    <t>МКДОУ   д.Рябиновщина</t>
  </si>
  <si>
    <t>МКДОУ   д.Чащино</t>
  </si>
  <si>
    <t>МКДОУ   с.Швариха</t>
  </si>
  <si>
    <t xml:space="preserve">                                                                                                                                                     </t>
  </si>
  <si>
    <t>Дом культуры</t>
  </si>
  <si>
    <t>МКУ ДО спортивная школа</t>
  </si>
  <si>
    <t>МКУ ДО спортивная школа (ФОК)</t>
  </si>
  <si>
    <t>Пожарная часть</t>
  </si>
  <si>
    <t xml:space="preserve">                         ЛИМИТЫ                                                                                                                                                                                                   потребления электроэнергии муниципальными учреждениями на 2025 год по Нолинскому району</t>
  </si>
  <si>
    <t>ение 2</t>
  </si>
  <si>
    <t>с 01.01.2025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</si>
</sst>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0"/>
      <name val="Arial Cyr"/>
      <charset val="204"/>
    </font>
    <font>
      <sz val="13"/>
      <name val="Arial Cyr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Arial Cyr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b/>
      <sz val="12"/>
      <name val="Arial Cyr"/>
      <charset val="204"/>
    </font>
    <font>
      <sz val="13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0" fontId="4" fillId="0" borderId="0" xfId="0" applyFont="1"/>
    <xf numFmtId="0" fontId="3" fillId="2" borderId="1" xfId="0" applyFont="1" applyFill="1" applyBorder="1"/>
    <xf numFmtId="0" fontId="3" fillId="2" borderId="2" xfId="0" applyFont="1" applyFill="1" applyBorder="1"/>
    <xf numFmtId="164" fontId="3" fillId="2" borderId="1" xfId="0" applyNumberFormat="1" applyFont="1" applyFill="1" applyBorder="1"/>
    <xf numFmtId="0" fontId="5" fillId="0" borderId="0" xfId="0" applyFont="1"/>
    <xf numFmtId="0" fontId="6" fillId="3" borderId="3" xfId="0" applyFont="1" applyFill="1" applyBorder="1"/>
    <xf numFmtId="0" fontId="7" fillId="3" borderId="3" xfId="0" applyFont="1" applyFill="1" applyBorder="1"/>
    <xf numFmtId="0" fontId="8" fillId="3" borderId="0" xfId="0" applyFont="1" applyFill="1"/>
    <xf numFmtId="0" fontId="6" fillId="0" borderId="4" xfId="0" applyFont="1" applyBorder="1"/>
    <xf numFmtId="0" fontId="8" fillId="0" borderId="0" xfId="0" applyFont="1"/>
    <xf numFmtId="0" fontId="6" fillId="0" borderId="5" xfId="0" applyFont="1" applyBorder="1"/>
    <xf numFmtId="0" fontId="9" fillId="0" borderId="6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0" borderId="0" xfId="0" applyFont="1"/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11" fillId="0" borderId="0" xfId="0" applyFont="1"/>
    <xf numFmtId="0" fontId="7" fillId="3" borderId="12" xfId="0" applyFont="1" applyFill="1" applyBorder="1"/>
    <xf numFmtId="0" fontId="6" fillId="0" borderId="13" xfId="0" applyFont="1" applyBorder="1"/>
    <xf numFmtId="0" fontId="6" fillId="0" borderId="14" xfId="0" applyFont="1" applyBorder="1"/>
    <xf numFmtId="0" fontId="3" fillId="2" borderId="15" xfId="0" applyFont="1" applyFill="1" applyBorder="1"/>
    <xf numFmtId="0" fontId="1" fillId="0" borderId="0" xfId="0" applyFont="1" applyAlignment="1">
      <alignment horizontal="center"/>
    </xf>
    <xf numFmtId="0" fontId="11" fillId="2" borderId="0" xfId="0" applyFont="1" applyFill="1"/>
    <xf numFmtId="0" fontId="7" fillId="2" borderId="3" xfId="0" applyFont="1" applyFill="1" applyBorder="1"/>
    <xf numFmtId="0" fontId="4" fillId="2" borderId="0" xfId="0" applyFont="1" applyFill="1"/>
    <xf numFmtId="0" fontId="6" fillId="3" borderId="5" xfId="0" applyFont="1" applyFill="1" applyBorder="1"/>
    <xf numFmtId="0" fontId="3" fillId="2" borderId="1" xfId="0" applyNumberFormat="1" applyFont="1" applyFill="1" applyBorder="1"/>
    <xf numFmtId="0" fontId="0" fillId="0" borderId="0" xfId="0" applyBorder="1"/>
    <xf numFmtId="0" fontId="2" fillId="0" borderId="16" xfId="0" applyFont="1" applyBorder="1"/>
    <xf numFmtId="0" fontId="6" fillId="3" borderId="17" xfId="0" applyFont="1" applyFill="1" applyBorder="1"/>
    <xf numFmtId="0" fontId="3" fillId="2" borderId="16" xfId="0" applyFont="1" applyFill="1" applyBorder="1"/>
    <xf numFmtId="164" fontId="3" fillId="3" borderId="3" xfId="0" applyNumberFormat="1" applyFont="1" applyFill="1" applyBorder="1"/>
    <xf numFmtId="164" fontId="3" fillId="3" borderId="17" xfId="0" applyNumberFormat="1" applyFont="1" applyFill="1" applyBorder="1"/>
    <xf numFmtId="0" fontId="3" fillId="3" borderId="16" xfId="0" applyFont="1" applyFill="1" applyBorder="1"/>
    <xf numFmtId="0" fontId="6" fillId="2" borderId="3" xfId="0" applyFont="1" applyFill="1" applyBorder="1"/>
    <xf numFmtId="0" fontId="6" fillId="4" borderId="12" xfId="0" applyFont="1" applyFill="1" applyBorder="1"/>
    <xf numFmtId="0" fontId="6" fillId="3" borderId="0" xfId="0" applyFont="1" applyFill="1" applyBorder="1"/>
    <xf numFmtId="0" fontId="7" fillId="3" borderId="0" xfId="0" applyFont="1" applyFill="1" applyBorder="1"/>
    <xf numFmtId="0" fontId="6" fillId="0" borderId="0" xfId="0" applyFont="1" applyBorder="1"/>
    <xf numFmtId="164" fontId="6" fillId="0" borderId="0" xfId="0" applyNumberFormat="1" applyFont="1" applyBorder="1"/>
    <xf numFmtId="0" fontId="7" fillId="0" borderId="0" xfId="0" applyFont="1" applyBorder="1"/>
    <xf numFmtId="164" fontId="7" fillId="0" borderId="0" xfId="0" applyNumberFormat="1" applyFont="1" applyBorder="1"/>
    <xf numFmtId="0" fontId="3" fillId="3" borderId="0" xfId="0" applyFont="1" applyFill="1" applyBorder="1" applyAlignment="1">
      <alignment horizontal="center"/>
    </xf>
    <xf numFmtId="164" fontId="3" fillId="3" borderId="0" xfId="0" applyNumberFormat="1" applyFont="1" applyFill="1" applyBorder="1"/>
    <xf numFmtId="0" fontId="3" fillId="5" borderId="5" xfId="0" applyFont="1" applyFill="1" applyBorder="1" applyAlignment="1">
      <alignment horizontal="center"/>
    </xf>
    <xf numFmtId="0" fontId="7" fillId="4" borderId="5" xfId="0" applyFont="1" applyFill="1" applyBorder="1"/>
    <xf numFmtId="0" fontId="3" fillId="4" borderId="5" xfId="0" applyFont="1" applyFill="1" applyBorder="1" applyAlignment="1">
      <alignment horizontal="center"/>
    </xf>
    <xf numFmtId="0" fontId="6" fillId="5" borderId="5" xfId="0" applyFont="1" applyFill="1" applyBorder="1"/>
    <xf numFmtId="0" fontId="7" fillId="5" borderId="5" xfId="0" applyFont="1" applyFill="1" applyBorder="1"/>
    <xf numFmtId="0" fontId="2" fillId="2" borderId="5" xfId="0" applyFont="1" applyFill="1" applyBorder="1"/>
    <xf numFmtId="0" fontId="7" fillId="3" borderId="5" xfId="0" applyFont="1" applyFill="1" applyBorder="1"/>
    <xf numFmtId="164" fontId="2" fillId="0" borderId="5" xfId="0" applyNumberFormat="1" applyFont="1" applyBorder="1"/>
    <xf numFmtId="164" fontId="2" fillId="0" borderId="7" xfId="0" applyNumberFormat="1" applyFont="1" applyBorder="1"/>
    <xf numFmtId="164" fontId="2" fillId="0" borderId="6" xfId="0" applyNumberFormat="1" applyFont="1" applyBorder="1"/>
    <xf numFmtId="164" fontId="2" fillId="3" borderId="3" xfId="0" applyNumberFormat="1" applyFont="1" applyFill="1" applyBorder="1"/>
    <xf numFmtId="164" fontId="2" fillId="3" borderId="18" xfId="0" applyNumberFormat="1" applyFont="1" applyFill="1" applyBorder="1"/>
    <xf numFmtId="164" fontId="3" fillId="2" borderId="5" xfId="0" applyNumberFormat="1" applyFont="1" applyFill="1" applyBorder="1"/>
    <xf numFmtId="164" fontId="3" fillId="3" borderId="5" xfId="0" applyNumberFormat="1" applyFont="1" applyFill="1" applyBorder="1"/>
    <xf numFmtId="164" fontId="2" fillId="3" borderId="5" xfId="0" applyNumberFormat="1" applyFont="1" applyFill="1" applyBorder="1"/>
    <xf numFmtId="164" fontId="3" fillId="2" borderId="5" xfId="0" applyNumberFormat="1" applyFont="1" applyFill="1" applyBorder="1" applyAlignment="1">
      <alignment horizontal="right"/>
    </xf>
    <xf numFmtId="164" fontId="3" fillId="3" borderId="19" xfId="0" applyNumberFormat="1" applyFont="1" applyFill="1" applyBorder="1"/>
    <xf numFmtId="164" fontId="2" fillId="3" borderId="19" xfId="0" applyNumberFormat="1" applyFont="1" applyFill="1" applyBorder="1"/>
    <xf numFmtId="164" fontId="2" fillId="3" borderId="5" xfId="0" applyNumberFormat="1" applyFont="1" applyFill="1" applyBorder="1" applyAlignment="1">
      <alignment horizontal="right"/>
    </xf>
    <xf numFmtId="164" fontId="2" fillId="0" borderId="19" xfId="0" applyNumberFormat="1" applyFont="1" applyBorder="1"/>
    <xf numFmtId="164" fontId="12" fillId="3" borderId="1" xfId="0" applyNumberFormat="1" applyFont="1" applyFill="1" applyBorder="1"/>
    <xf numFmtId="164" fontId="12" fillId="0" borderId="20" xfId="0" applyNumberFormat="1" applyFont="1" applyBorder="1"/>
    <xf numFmtId="164" fontId="12" fillId="0" borderId="7" xfId="0" applyNumberFormat="1" applyFont="1" applyBorder="1"/>
    <xf numFmtId="164" fontId="12" fillId="0" borderId="5" xfId="0" applyNumberFormat="1" applyFont="1" applyBorder="1"/>
    <xf numFmtId="164" fontId="12" fillId="0" borderId="6" xfId="0" applyNumberFormat="1" applyFont="1" applyBorder="1"/>
    <xf numFmtId="164" fontId="3" fillId="4" borderId="5" xfId="0" applyNumberFormat="1" applyFont="1" applyFill="1" applyBorder="1"/>
    <xf numFmtId="164" fontId="3" fillId="5" borderId="5" xfId="0" applyNumberFormat="1" applyFont="1" applyFill="1" applyBorder="1"/>
    <xf numFmtId="0" fontId="13" fillId="3" borderId="5" xfId="0" applyFont="1" applyFill="1" applyBorder="1"/>
    <xf numFmtId="0" fontId="13" fillId="3" borderId="21" xfId="0" applyFont="1" applyFill="1" applyBorder="1"/>
    <xf numFmtId="0" fontId="13" fillId="0" borderId="21" xfId="0" applyFont="1" applyBorder="1"/>
    <xf numFmtId="0" fontId="13" fillId="0" borderId="4" xfId="0" applyFont="1" applyBorder="1"/>
    <xf numFmtId="0" fontId="13" fillId="3" borderId="22" xfId="0" applyFont="1" applyFill="1" applyBorder="1"/>
    <xf numFmtId="0" fontId="14" fillId="2" borderId="21" xfId="0" applyFont="1" applyFill="1" applyBorder="1"/>
    <xf numFmtId="0" fontId="14" fillId="2" borderId="5" xfId="0" applyFont="1" applyFill="1" applyBorder="1"/>
    <xf numFmtId="0" fontId="13" fillId="0" borderId="22" xfId="0" applyFont="1" applyBorder="1"/>
    <xf numFmtId="2" fontId="7" fillId="3" borderId="3" xfId="0" applyNumberFormat="1" applyFont="1" applyFill="1" applyBorder="1"/>
    <xf numFmtId="0" fontId="13" fillId="3" borderId="23" xfId="0" applyFont="1" applyFill="1" applyBorder="1"/>
    <xf numFmtId="0" fontId="13" fillId="0" borderId="26" xfId="0" applyFont="1" applyBorder="1"/>
    <xf numFmtId="0" fontId="9" fillId="0" borderId="7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/>
    </xf>
    <xf numFmtId="0" fontId="9" fillId="0" borderId="1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78"/>
  <sheetViews>
    <sheetView tabSelected="1" view="pageBreakPreview" topLeftCell="A7" zoomScale="97" zoomScaleNormal="97" zoomScaleSheetLayoutView="97" workbookViewId="0">
      <selection activeCell="B70" sqref="B70:B72"/>
    </sheetView>
  </sheetViews>
  <sheetFormatPr defaultRowHeight="13.2" x14ac:dyDescent="0.25"/>
  <cols>
    <col min="1" max="1" width="38.109375" customWidth="1"/>
    <col min="2" max="3" width="6.44140625" customWidth="1"/>
    <col min="4" max="4" width="10" bestFit="1" customWidth="1"/>
    <col min="10" max="10" width="10" customWidth="1"/>
    <col min="11" max="11" width="9" customWidth="1"/>
    <col min="12" max="12" width="6.109375" hidden="1" customWidth="1"/>
    <col min="14" max="14" width="10.88671875" bestFit="1" customWidth="1"/>
    <col min="15" max="15" width="9.88671875" customWidth="1"/>
  </cols>
  <sheetData>
    <row r="1" spans="1:15" ht="17.25" customHeight="1" x14ac:dyDescent="0.35">
      <c r="J1" s="1" t="s">
        <v>27</v>
      </c>
      <c r="K1" s="1" t="s">
        <v>59</v>
      </c>
      <c r="L1" s="1"/>
      <c r="M1" s="1"/>
      <c r="N1" s="1"/>
      <c r="O1" s="1"/>
    </row>
    <row r="2" spans="1:15" ht="17.25" customHeight="1" x14ac:dyDescent="0.35">
      <c r="J2" s="1" t="s">
        <v>29</v>
      </c>
      <c r="K2" s="1"/>
      <c r="L2" s="1"/>
      <c r="M2" s="1" t="s">
        <v>32</v>
      </c>
      <c r="N2" s="1"/>
      <c r="O2" s="1"/>
    </row>
    <row r="3" spans="1:15" ht="17.25" customHeight="1" x14ac:dyDescent="0.35">
      <c r="J3" s="1" t="s">
        <v>26</v>
      </c>
      <c r="K3" s="1"/>
      <c r="L3" s="1"/>
      <c r="M3" s="1"/>
      <c r="N3" s="1"/>
      <c r="O3" s="1"/>
    </row>
    <row r="4" spans="1:15" ht="17.25" customHeight="1" x14ac:dyDescent="0.35">
      <c r="J4" s="88"/>
      <c r="K4" s="88"/>
      <c r="L4" s="88"/>
      <c r="M4" s="88"/>
      <c r="N4" s="1"/>
      <c r="O4" s="1"/>
    </row>
    <row r="5" spans="1:15" ht="17.25" hidden="1" customHeight="1" x14ac:dyDescent="0.35">
      <c r="J5" s="25"/>
      <c r="K5" s="25"/>
      <c r="L5" s="25"/>
      <c r="M5" s="25"/>
      <c r="N5" s="1"/>
      <c r="O5" s="1"/>
    </row>
    <row r="6" spans="1:15" ht="16.5" customHeight="1" x14ac:dyDescent="0.25">
      <c r="A6" s="90" t="s">
        <v>58</v>
      </c>
      <c r="B6" s="91"/>
      <c r="C6" s="91"/>
      <c r="D6" s="91"/>
      <c r="E6" s="91"/>
      <c r="F6" s="91"/>
      <c r="G6" s="91"/>
      <c r="H6" s="91"/>
      <c r="I6" s="91"/>
      <c r="J6" s="91"/>
      <c r="K6" s="91"/>
      <c r="L6" s="91"/>
      <c r="M6" s="91"/>
      <c r="N6" s="91"/>
      <c r="O6" s="91"/>
    </row>
    <row r="7" spans="1:15" ht="18" customHeight="1" x14ac:dyDescent="0.25">
      <c r="A7" s="91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  <c r="N7" s="91"/>
      <c r="O7" s="91"/>
    </row>
    <row r="8" spans="1:15" ht="11.25" customHeight="1" thickBot="1" x14ac:dyDescent="0.3">
      <c r="A8" t="s">
        <v>31</v>
      </c>
    </row>
    <row r="9" spans="1:15" ht="16.8" x14ac:dyDescent="0.3">
      <c r="A9" s="92" t="s">
        <v>10</v>
      </c>
      <c r="B9" s="95" t="s">
        <v>0</v>
      </c>
      <c r="C9" s="95"/>
      <c r="D9" s="95" t="s">
        <v>5</v>
      </c>
      <c r="E9" s="95"/>
      <c r="F9" s="95" t="s">
        <v>1</v>
      </c>
      <c r="G9" s="95"/>
      <c r="H9" s="95" t="s">
        <v>2</v>
      </c>
      <c r="I9" s="95"/>
      <c r="J9" s="95" t="s">
        <v>3</v>
      </c>
      <c r="K9" s="95"/>
      <c r="L9" s="32"/>
      <c r="M9" s="89" t="s">
        <v>4</v>
      </c>
      <c r="N9" s="89"/>
      <c r="O9" s="31"/>
    </row>
    <row r="10" spans="1:15" s="16" customFormat="1" ht="12.75" customHeight="1" x14ac:dyDescent="0.25">
      <c r="A10" s="93"/>
      <c r="B10" s="86" t="s">
        <v>60</v>
      </c>
      <c r="C10" s="86"/>
      <c r="D10" s="13" t="s">
        <v>6</v>
      </c>
      <c r="E10" s="13" t="s">
        <v>8</v>
      </c>
      <c r="F10" s="13" t="s">
        <v>6</v>
      </c>
      <c r="G10" s="13" t="s">
        <v>8</v>
      </c>
      <c r="H10" s="13" t="s">
        <v>6</v>
      </c>
      <c r="I10" s="13" t="s">
        <v>8</v>
      </c>
      <c r="J10" s="13" t="s">
        <v>6</v>
      </c>
      <c r="K10" s="14" t="s">
        <v>8</v>
      </c>
      <c r="L10" s="15"/>
      <c r="M10" s="13" t="s">
        <v>6</v>
      </c>
      <c r="N10" s="14" t="s">
        <v>8</v>
      </c>
      <c r="O10" s="31"/>
    </row>
    <row r="11" spans="1:15" s="16" customFormat="1" ht="28.5" customHeight="1" thickBot="1" x14ac:dyDescent="0.3">
      <c r="A11" s="94"/>
      <c r="B11" s="87"/>
      <c r="C11" s="96"/>
      <c r="D11" s="17" t="s">
        <v>7</v>
      </c>
      <c r="E11" s="17" t="s">
        <v>7</v>
      </c>
      <c r="F11" s="17" t="s">
        <v>7</v>
      </c>
      <c r="G11" s="17" t="s">
        <v>7</v>
      </c>
      <c r="H11" s="17" t="s">
        <v>7</v>
      </c>
      <c r="I11" s="17" t="s">
        <v>7</v>
      </c>
      <c r="J11" s="17" t="s">
        <v>7</v>
      </c>
      <c r="K11" s="18" t="s">
        <v>7</v>
      </c>
      <c r="L11" s="19"/>
      <c r="M11" s="17" t="s">
        <v>7</v>
      </c>
      <c r="N11" s="18" t="s">
        <v>7</v>
      </c>
      <c r="O11" s="31"/>
    </row>
    <row r="12" spans="1:15" s="2" customFormat="1" ht="21" customHeight="1" x14ac:dyDescent="0.3">
      <c r="A12" s="4" t="s">
        <v>24</v>
      </c>
      <c r="B12" s="3"/>
      <c r="C12" s="30" t="s">
        <v>31</v>
      </c>
      <c r="D12" s="5">
        <f t="shared" ref="D12:N12" si="0">SUM(D13:D20)</f>
        <v>57.199999999999996</v>
      </c>
      <c r="E12" s="5">
        <f t="shared" si="0"/>
        <v>680.68000000000006</v>
      </c>
      <c r="F12" s="5">
        <f t="shared" si="0"/>
        <v>41.300000000000004</v>
      </c>
      <c r="G12" s="5">
        <f t="shared" si="0"/>
        <v>491.46999999999997</v>
      </c>
      <c r="H12" s="5">
        <f t="shared" si="0"/>
        <v>26.299999999999997</v>
      </c>
      <c r="I12" s="5">
        <f t="shared" si="0"/>
        <v>312.96999999999997</v>
      </c>
      <c r="J12" s="5">
        <f t="shared" si="0"/>
        <v>50.1</v>
      </c>
      <c r="K12" s="5">
        <f t="shared" si="0"/>
        <v>596.18999999999994</v>
      </c>
      <c r="L12" s="5">
        <f t="shared" si="0"/>
        <v>0</v>
      </c>
      <c r="M12" s="5">
        <f t="shared" si="0"/>
        <v>174.9</v>
      </c>
      <c r="N12" s="5">
        <f t="shared" si="0"/>
        <v>2081.31</v>
      </c>
      <c r="O12" s="31"/>
    </row>
    <row r="13" spans="1:15" s="2" customFormat="1" ht="15.75" customHeight="1" x14ac:dyDescent="0.3">
      <c r="A13" s="79" t="s">
        <v>28</v>
      </c>
      <c r="B13" s="83">
        <v>11.9</v>
      </c>
      <c r="C13" s="8" t="s">
        <v>31</v>
      </c>
      <c r="D13" s="58">
        <v>28.9</v>
      </c>
      <c r="E13" s="58">
        <f t="shared" ref="E13:E20" si="1">SUM(D13*B13)</f>
        <v>343.90999999999997</v>
      </c>
      <c r="F13" s="58">
        <v>17.899999999999999</v>
      </c>
      <c r="G13" s="58">
        <f t="shared" ref="G13:G20" si="2">SUM(F13*B13)</f>
        <v>213.01</v>
      </c>
      <c r="H13" s="58">
        <v>15</v>
      </c>
      <c r="I13" s="58">
        <f t="shared" ref="I13:I20" si="3">SUM(H13*B13)</f>
        <v>178.5</v>
      </c>
      <c r="J13" s="59">
        <v>29.1</v>
      </c>
      <c r="K13" s="58">
        <f t="shared" ref="K13:K20" si="4">SUM(J13*B13)</f>
        <v>346.29</v>
      </c>
      <c r="L13" s="36"/>
      <c r="M13" s="35">
        <f>SUM(D13+F13+H13+J13)</f>
        <v>90.9</v>
      </c>
      <c r="N13" s="35">
        <f>SUM(E13+G13+I13+K13)</f>
        <v>1081.71</v>
      </c>
      <c r="O13" s="31"/>
    </row>
    <row r="14" spans="1:15" s="9" customFormat="1" ht="15.75" customHeight="1" x14ac:dyDescent="0.3">
      <c r="A14" s="79" t="s">
        <v>22</v>
      </c>
      <c r="B14" s="83">
        <v>11.9</v>
      </c>
      <c r="C14" s="7"/>
      <c r="D14" s="58">
        <v>1.2</v>
      </c>
      <c r="E14" s="58">
        <f t="shared" si="1"/>
        <v>14.28</v>
      </c>
      <c r="F14" s="58">
        <v>0.7</v>
      </c>
      <c r="G14" s="58">
        <f t="shared" si="2"/>
        <v>8.33</v>
      </c>
      <c r="H14" s="58">
        <v>0.6</v>
      </c>
      <c r="I14" s="58">
        <f t="shared" si="3"/>
        <v>7.14</v>
      </c>
      <c r="J14" s="59">
        <v>1.2</v>
      </c>
      <c r="K14" s="58">
        <f t="shared" si="4"/>
        <v>14.28</v>
      </c>
      <c r="L14" s="33"/>
      <c r="M14" s="35">
        <f t="shared" ref="M14:M20" si="5">SUM(D14+F14+H14+J14)</f>
        <v>3.7</v>
      </c>
      <c r="N14" s="35">
        <f t="shared" ref="N14:N70" si="6">SUM(E14+G14+I14+K14)</f>
        <v>44.03</v>
      </c>
      <c r="O14" s="31"/>
    </row>
    <row r="15" spans="1:15" s="9" customFormat="1" ht="15.75" customHeight="1" x14ac:dyDescent="0.3">
      <c r="A15" s="79" t="s">
        <v>33</v>
      </c>
      <c r="B15" s="83">
        <v>11.9</v>
      </c>
      <c r="C15" s="7"/>
      <c r="D15" s="58">
        <v>2.7</v>
      </c>
      <c r="E15" s="58">
        <f t="shared" si="1"/>
        <v>32.130000000000003</v>
      </c>
      <c r="F15" s="58">
        <v>1.6</v>
      </c>
      <c r="G15" s="58">
        <f t="shared" si="2"/>
        <v>19.040000000000003</v>
      </c>
      <c r="H15" s="58">
        <v>1.4</v>
      </c>
      <c r="I15" s="58">
        <f t="shared" si="3"/>
        <v>16.66</v>
      </c>
      <c r="J15" s="59">
        <v>2.7</v>
      </c>
      <c r="K15" s="58">
        <f t="shared" si="4"/>
        <v>32.130000000000003</v>
      </c>
      <c r="L15" s="33"/>
      <c r="M15" s="35">
        <f t="shared" si="5"/>
        <v>8.4000000000000021</v>
      </c>
      <c r="N15" s="35">
        <f t="shared" si="6"/>
        <v>99.960000000000008</v>
      </c>
      <c r="O15" s="31"/>
    </row>
    <row r="16" spans="1:15" s="9" customFormat="1" ht="15.75" customHeight="1" x14ac:dyDescent="0.3">
      <c r="A16" s="79" t="s">
        <v>34</v>
      </c>
      <c r="B16" s="83">
        <v>11.9</v>
      </c>
      <c r="C16" s="7"/>
      <c r="D16" s="58">
        <v>5.3</v>
      </c>
      <c r="E16" s="58">
        <f t="shared" si="1"/>
        <v>63.07</v>
      </c>
      <c r="F16" s="58">
        <v>3.3</v>
      </c>
      <c r="G16" s="58">
        <f t="shared" si="2"/>
        <v>39.269999999999996</v>
      </c>
      <c r="H16" s="58">
        <v>2.7</v>
      </c>
      <c r="I16" s="58">
        <f t="shared" si="3"/>
        <v>32.130000000000003</v>
      </c>
      <c r="J16" s="59">
        <v>5.3</v>
      </c>
      <c r="K16" s="58">
        <f t="shared" si="4"/>
        <v>63.07</v>
      </c>
      <c r="L16" s="33"/>
      <c r="M16" s="35">
        <f t="shared" si="5"/>
        <v>16.600000000000001</v>
      </c>
      <c r="N16" s="35">
        <f t="shared" si="6"/>
        <v>197.54</v>
      </c>
      <c r="O16" s="31"/>
    </row>
    <row r="17" spans="1:15" s="9" customFormat="1" ht="15.75" customHeight="1" x14ac:dyDescent="0.3">
      <c r="A17" s="79" t="s">
        <v>42</v>
      </c>
      <c r="B17" s="83">
        <v>11.9</v>
      </c>
      <c r="C17" s="7"/>
      <c r="D17" s="58">
        <v>13.5</v>
      </c>
      <c r="E17" s="58">
        <f t="shared" si="1"/>
        <v>160.65</v>
      </c>
      <c r="F17" s="58">
        <v>6.2</v>
      </c>
      <c r="G17" s="58">
        <f t="shared" si="2"/>
        <v>73.78</v>
      </c>
      <c r="H17" s="58">
        <v>4.3</v>
      </c>
      <c r="I17" s="58">
        <f t="shared" si="3"/>
        <v>51.17</v>
      </c>
      <c r="J17" s="59">
        <v>6.2</v>
      </c>
      <c r="K17" s="58">
        <f t="shared" si="4"/>
        <v>73.78</v>
      </c>
      <c r="L17" s="33"/>
      <c r="M17" s="35">
        <f t="shared" si="5"/>
        <v>30.2</v>
      </c>
      <c r="N17" s="35">
        <f t="shared" si="6"/>
        <v>359.38</v>
      </c>
      <c r="O17" s="31"/>
    </row>
    <row r="18" spans="1:15" s="9" customFormat="1" ht="15.75" customHeight="1" x14ac:dyDescent="0.3">
      <c r="A18" s="84" t="s">
        <v>55</v>
      </c>
      <c r="B18" s="83">
        <v>11.9</v>
      </c>
      <c r="C18" s="7"/>
      <c r="D18" s="58">
        <v>2.5</v>
      </c>
      <c r="E18" s="58">
        <f t="shared" si="1"/>
        <v>29.75</v>
      </c>
      <c r="F18" s="58">
        <v>3.9</v>
      </c>
      <c r="G18" s="58">
        <f t="shared" si="2"/>
        <v>46.410000000000004</v>
      </c>
      <c r="H18" s="58">
        <v>0.7</v>
      </c>
      <c r="I18" s="58">
        <f t="shared" si="3"/>
        <v>8.33</v>
      </c>
      <c r="J18" s="59">
        <v>2.5</v>
      </c>
      <c r="K18" s="58">
        <f t="shared" si="4"/>
        <v>29.75</v>
      </c>
      <c r="L18" s="33"/>
      <c r="M18" s="35">
        <f t="shared" si="5"/>
        <v>9.6000000000000014</v>
      </c>
      <c r="N18" s="35">
        <f t="shared" si="6"/>
        <v>114.24</v>
      </c>
      <c r="O18" s="31"/>
    </row>
    <row r="19" spans="1:15" s="9" customFormat="1" ht="15.75" customHeight="1" x14ac:dyDescent="0.3">
      <c r="A19" s="75" t="s">
        <v>23</v>
      </c>
      <c r="B19" s="83">
        <v>11.9</v>
      </c>
      <c r="C19" s="54"/>
      <c r="D19" s="62">
        <v>0.1</v>
      </c>
      <c r="E19" s="58">
        <f>SUM(D19*B19)</f>
        <v>1.1900000000000002</v>
      </c>
      <c r="F19" s="62">
        <v>2</v>
      </c>
      <c r="G19" s="58">
        <f>SUM(F19*B19)</f>
        <v>23.8</v>
      </c>
      <c r="H19" s="62">
        <v>0.2</v>
      </c>
      <c r="I19" s="58">
        <f>SUM(H19*B19)</f>
        <v>2.3800000000000003</v>
      </c>
      <c r="J19" s="62">
        <v>1</v>
      </c>
      <c r="K19" s="58">
        <f>SUM(J19*B19)</f>
        <v>11.9</v>
      </c>
      <c r="L19" s="61"/>
      <c r="M19" s="35">
        <f>SUM(D19+F19+H19+J19)</f>
        <v>3.3000000000000003</v>
      </c>
      <c r="N19" s="35">
        <f t="shared" ref="N19" si="7">SUM(E19+G19+I19+K19)</f>
        <v>39.270000000000003</v>
      </c>
      <c r="O19" s="31"/>
    </row>
    <row r="20" spans="1:15" s="9" customFormat="1" ht="21" customHeight="1" thickBot="1" x14ac:dyDescent="0.35">
      <c r="A20" s="84" t="s">
        <v>56</v>
      </c>
      <c r="B20" s="83">
        <v>11.9</v>
      </c>
      <c r="C20" s="7"/>
      <c r="D20" s="58">
        <v>3</v>
      </c>
      <c r="E20" s="58">
        <f t="shared" si="1"/>
        <v>35.700000000000003</v>
      </c>
      <c r="F20" s="58">
        <v>5.7</v>
      </c>
      <c r="G20" s="58">
        <f t="shared" si="2"/>
        <v>67.83</v>
      </c>
      <c r="H20" s="58">
        <v>1.4</v>
      </c>
      <c r="I20" s="58">
        <f t="shared" si="3"/>
        <v>16.66</v>
      </c>
      <c r="J20" s="59">
        <v>2.1</v>
      </c>
      <c r="K20" s="58">
        <f t="shared" si="4"/>
        <v>24.990000000000002</v>
      </c>
      <c r="L20" s="33"/>
      <c r="M20" s="35">
        <f t="shared" si="5"/>
        <v>12.2</v>
      </c>
      <c r="N20" s="35">
        <f t="shared" si="6"/>
        <v>145.18</v>
      </c>
      <c r="O20" s="31"/>
    </row>
    <row r="21" spans="1:15" s="28" customFormat="1" ht="16.5" customHeight="1" thickBot="1" x14ac:dyDescent="0.35">
      <c r="A21" s="24" t="s">
        <v>25</v>
      </c>
      <c r="B21" s="38"/>
      <c r="C21" s="38"/>
      <c r="D21" s="3">
        <f t="shared" ref="D21:N21" si="8">SUM(D22:D38)</f>
        <v>187.1</v>
      </c>
      <c r="E21" s="5">
        <f t="shared" si="8"/>
        <v>2226.4900000000002</v>
      </c>
      <c r="F21" s="3">
        <f t="shared" si="8"/>
        <v>117.9</v>
      </c>
      <c r="G21" s="5">
        <f t="shared" si="8"/>
        <v>1403.01</v>
      </c>
      <c r="H21" s="3">
        <f t="shared" si="8"/>
        <v>83.9</v>
      </c>
      <c r="I21" s="5">
        <f t="shared" si="8"/>
        <v>998.41</v>
      </c>
      <c r="J21" s="3">
        <f t="shared" si="8"/>
        <v>205.59999999999997</v>
      </c>
      <c r="K21" s="5">
        <f t="shared" si="8"/>
        <v>2446.6400000000003</v>
      </c>
      <c r="L21" s="34">
        <f t="shared" si="8"/>
        <v>0</v>
      </c>
      <c r="M21" s="3">
        <f t="shared" si="8"/>
        <v>594.5</v>
      </c>
      <c r="N21" s="5">
        <f t="shared" si="8"/>
        <v>7074.55</v>
      </c>
      <c r="O21" s="31"/>
    </row>
    <row r="22" spans="1:15" s="11" customFormat="1" ht="15.75" customHeight="1" x14ac:dyDescent="0.3">
      <c r="A22" s="23" t="s">
        <v>43</v>
      </c>
      <c r="B22" s="83">
        <v>11.9</v>
      </c>
      <c r="C22" s="8"/>
      <c r="D22" s="68">
        <v>16</v>
      </c>
      <c r="E22" s="58">
        <f t="shared" ref="E22:E38" si="9">SUM(D22*B22)</f>
        <v>190.4</v>
      </c>
      <c r="F22" s="68">
        <v>14.8</v>
      </c>
      <c r="G22" s="58">
        <f t="shared" ref="G22:G38" si="10">SUM(F22*B22)</f>
        <v>176.12</v>
      </c>
      <c r="H22" s="68">
        <v>12.6</v>
      </c>
      <c r="I22" s="58">
        <f t="shared" ref="I22:I38" si="11">SUM(H22*B22)</f>
        <v>149.94</v>
      </c>
      <c r="J22" s="68">
        <v>19.8</v>
      </c>
      <c r="K22" s="58">
        <f t="shared" ref="K22:K38" si="12">SUM(J22*B22)</f>
        <v>235.62</v>
      </c>
      <c r="L22" s="37"/>
      <c r="M22" s="35">
        <f t="shared" ref="M22:M38" si="13">SUM(D22+F22+H22+J22)</f>
        <v>63.2</v>
      </c>
      <c r="N22" s="35">
        <f t="shared" si="6"/>
        <v>752.08</v>
      </c>
      <c r="O22" s="31"/>
    </row>
    <row r="23" spans="1:15" s="11" customFormat="1" ht="15.75" customHeight="1" x14ac:dyDescent="0.3">
      <c r="A23" s="10" t="s">
        <v>44</v>
      </c>
      <c r="B23" s="83">
        <v>11.9</v>
      </c>
      <c r="C23" s="7"/>
      <c r="D23" s="69">
        <v>7</v>
      </c>
      <c r="E23" s="58">
        <f t="shared" si="9"/>
        <v>83.3</v>
      </c>
      <c r="F23" s="70">
        <v>9.1</v>
      </c>
      <c r="G23" s="58">
        <f t="shared" si="10"/>
        <v>108.28999999999999</v>
      </c>
      <c r="H23" s="70">
        <v>4.4000000000000004</v>
      </c>
      <c r="I23" s="58">
        <f t="shared" si="11"/>
        <v>52.360000000000007</v>
      </c>
      <c r="J23" s="72">
        <v>10.1</v>
      </c>
      <c r="K23" s="58">
        <f t="shared" si="12"/>
        <v>120.19</v>
      </c>
      <c r="L23" s="22"/>
      <c r="M23" s="35">
        <f t="shared" si="13"/>
        <v>30.6</v>
      </c>
      <c r="N23" s="35">
        <f t="shared" si="6"/>
        <v>364.14</v>
      </c>
      <c r="O23" s="31"/>
    </row>
    <row r="24" spans="1:15" s="11" customFormat="1" ht="15.75" customHeight="1" x14ac:dyDescent="0.3">
      <c r="A24" s="10" t="s">
        <v>45</v>
      </c>
      <c r="B24" s="83">
        <v>11.9</v>
      </c>
      <c r="C24" s="7"/>
      <c r="D24" s="70">
        <v>13</v>
      </c>
      <c r="E24" s="58">
        <f t="shared" si="9"/>
        <v>154.70000000000002</v>
      </c>
      <c r="F24" s="70">
        <v>11.9</v>
      </c>
      <c r="G24" s="58">
        <f t="shared" si="10"/>
        <v>141.61000000000001</v>
      </c>
      <c r="H24" s="70">
        <v>10.6</v>
      </c>
      <c r="I24" s="58">
        <f t="shared" si="11"/>
        <v>126.14</v>
      </c>
      <c r="J24" s="72">
        <v>13.5</v>
      </c>
      <c r="K24" s="58">
        <f t="shared" si="12"/>
        <v>160.65</v>
      </c>
      <c r="L24" s="22"/>
      <c r="M24" s="35">
        <f t="shared" si="13"/>
        <v>49</v>
      </c>
      <c r="N24" s="35">
        <f t="shared" si="6"/>
        <v>583.1</v>
      </c>
      <c r="O24" s="31"/>
    </row>
    <row r="25" spans="1:15" s="11" customFormat="1" ht="15.75" customHeight="1" x14ac:dyDescent="0.3">
      <c r="A25" s="10" t="s">
        <v>46</v>
      </c>
      <c r="B25" s="83">
        <v>11.9</v>
      </c>
      <c r="C25" s="7"/>
      <c r="D25" s="70">
        <v>10.9</v>
      </c>
      <c r="E25" s="58">
        <f t="shared" si="9"/>
        <v>129.71</v>
      </c>
      <c r="F25" s="70">
        <v>7.2</v>
      </c>
      <c r="G25" s="58">
        <f t="shared" si="10"/>
        <v>85.68</v>
      </c>
      <c r="H25" s="70">
        <v>5.8</v>
      </c>
      <c r="I25" s="58">
        <f t="shared" si="11"/>
        <v>69.02</v>
      </c>
      <c r="J25" s="72">
        <v>10.4</v>
      </c>
      <c r="K25" s="58">
        <f t="shared" si="12"/>
        <v>123.76</v>
      </c>
      <c r="L25" s="22"/>
      <c r="M25" s="35">
        <f t="shared" si="13"/>
        <v>34.300000000000004</v>
      </c>
      <c r="N25" s="35">
        <f t="shared" si="6"/>
        <v>408.17</v>
      </c>
      <c r="O25" s="31"/>
    </row>
    <row r="26" spans="1:15" s="11" customFormat="1" ht="15.75" customHeight="1" x14ac:dyDescent="0.3">
      <c r="A26" s="10" t="s">
        <v>47</v>
      </c>
      <c r="B26" s="83">
        <v>11.9</v>
      </c>
      <c r="C26" s="7"/>
      <c r="D26" s="70">
        <v>8.1999999999999993</v>
      </c>
      <c r="E26" s="58">
        <f t="shared" si="9"/>
        <v>97.58</v>
      </c>
      <c r="F26" s="70">
        <v>7.1</v>
      </c>
      <c r="G26" s="58">
        <f t="shared" si="10"/>
        <v>84.49</v>
      </c>
      <c r="H26" s="70">
        <v>3.6</v>
      </c>
      <c r="I26" s="58">
        <f t="shared" si="11"/>
        <v>42.84</v>
      </c>
      <c r="J26" s="72">
        <v>9.4</v>
      </c>
      <c r="K26" s="58">
        <f t="shared" si="12"/>
        <v>111.86000000000001</v>
      </c>
      <c r="L26" s="22"/>
      <c r="M26" s="35">
        <f t="shared" si="13"/>
        <v>28.299999999999997</v>
      </c>
      <c r="N26" s="35">
        <f t="shared" si="6"/>
        <v>336.77</v>
      </c>
      <c r="O26" s="31"/>
    </row>
    <row r="27" spans="1:15" s="11" customFormat="1" ht="15.75" customHeight="1" x14ac:dyDescent="0.3">
      <c r="A27" s="10" t="s">
        <v>48</v>
      </c>
      <c r="B27" s="83">
        <v>11.9</v>
      </c>
      <c r="C27" s="7"/>
      <c r="D27" s="70">
        <v>6.2</v>
      </c>
      <c r="E27" s="58">
        <f t="shared" si="9"/>
        <v>73.78</v>
      </c>
      <c r="F27" s="70">
        <v>6</v>
      </c>
      <c r="G27" s="58">
        <f t="shared" si="10"/>
        <v>71.400000000000006</v>
      </c>
      <c r="H27" s="70">
        <v>4.5</v>
      </c>
      <c r="I27" s="58">
        <f t="shared" si="11"/>
        <v>53.550000000000004</v>
      </c>
      <c r="J27" s="72">
        <v>6.7</v>
      </c>
      <c r="K27" s="58">
        <f t="shared" si="12"/>
        <v>79.73</v>
      </c>
      <c r="L27" s="22"/>
      <c r="M27" s="35">
        <f t="shared" si="13"/>
        <v>23.4</v>
      </c>
      <c r="N27" s="35">
        <f t="shared" si="6"/>
        <v>278.46000000000004</v>
      </c>
      <c r="O27" s="31"/>
    </row>
    <row r="28" spans="1:15" s="11" customFormat="1" ht="15.75" customHeight="1" x14ac:dyDescent="0.3">
      <c r="A28" s="10" t="s">
        <v>49</v>
      </c>
      <c r="B28" s="83">
        <v>11.9</v>
      </c>
      <c r="C28" s="7"/>
      <c r="D28" s="70">
        <v>2.1</v>
      </c>
      <c r="E28" s="58">
        <f t="shared" si="9"/>
        <v>24.990000000000002</v>
      </c>
      <c r="F28" s="70">
        <v>1.9</v>
      </c>
      <c r="G28" s="58">
        <f t="shared" si="10"/>
        <v>22.61</v>
      </c>
      <c r="H28" s="70">
        <v>1.4</v>
      </c>
      <c r="I28" s="58">
        <f t="shared" si="11"/>
        <v>16.66</v>
      </c>
      <c r="J28" s="72">
        <v>2.2000000000000002</v>
      </c>
      <c r="K28" s="58">
        <f t="shared" si="12"/>
        <v>26.180000000000003</v>
      </c>
      <c r="L28" s="22"/>
      <c r="M28" s="35">
        <f t="shared" si="13"/>
        <v>7.6000000000000005</v>
      </c>
      <c r="N28" s="35">
        <f t="shared" si="6"/>
        <v>90.440000000000012</v>
      </c>
      <c r="O28" s="31"/>
    </row>
    <row r="29" spans="1:15" s="11" customFormat="1" ht="15.75" customHeight="1" x14ac:dyDescent="0.3">
      <c r="A29" s="10" t="s">
        <v>50</v>
      </c>
      <c r="B29" s="83">
        <v>11.9</v>
      </c>
      <c r="C29" s="7"/>
      <c r="D29" s="70">
        <v>8.3000000000000007</v>
      </c>
      <c r="E29" s="58">
        <f t="shared" si="9"/>
        <v>98.77000000000001</v>
      </c>
      <c r="F29" s="70">
        <v>7.8</v>
      </c>
      <c r="G29" s="58">
        <f t="shared" si="10"/>
        <v>92.820000000000007</v>
      </c>
      <c r="H29" s="70">
        <v>5</v>
      </c>
      <c r="I29" s="58">
        <f t="shared" si="11"/>
        <v>59.5</v>
      </c>
      <c r="J29" s="72">
        <v>10.1</v>
      </c>
      <c r="K29" s="58">
        <f t="shared" si="12"/>
        <v>120.19</v>
      </c>
      <c r="L29" s="22"/>
      <c r="M29" s="35">
        <f t="shared" si="13"/>
        <v>31.200000000000003</v>
      </c>
      <c r="N29" s="35">
        <f t="shared" si="6"/>
        <v>371.28000000000003</v>
      </c>
      <c r="O29" s="31"/>
    </row>
    <row r="30" spans="1:15" s="11" customFormat="1" ht="15.75" customHeight="1" x14ac:dyDescent="0.3">
      <c r="A30" s="10" t="s">
        <v>51</v>
      </c>
      <c r="B30" s="83">
        <v>11.9</v>
      </c>
      <c r="C30" s="7"/>
      <c r="D30" s="70">
        <v>4.7</v>
      </c>
      <c r="E30" s="58">
        <f t="shared" si="9"/>
        <v>55.930000000000007</v>
      </c>
      <c r="F30" s="70">
        <v>2.9</v>
      </c>
      <c r="G30" s="58">
        <f t="shared" si="10"/>
        <v>34.51</v>
      </c>
      <c r="H30" s="70">
        <v>1.6</v>
      </c>
      <c r="I30" s="58">
        <f t="shared" si="11"/>
        <v>19.040000000000003</v>
      </c>
      <c r="J30" s="72">
        <v>3.8</v>
      </c>
      <c r="K30" s="58">
        <f t="shared" si="12"/>
        <v>45.22</v>
      </c>
      <c r="L30" s="22"/>
      <c r="M30" s="35">
        <f t="shared" si="13"/>
        <v>13</v>
      </c>
      <c r="N30" s="35">
        <f t="shared" si="6"/>
        <v>154.69999999999999</v>
      </c>
      <c r="O30" s="31"/>
    </row>
    <row r="31" spans="1:15" s="11" customFormat="1" ht="15.75" customHeight="1" x14ac:dyDescent="0.3">
      <c r="A31" s="10" t="s">
        <v>52</v>
      </c>
      <c r="B31" s="83">
        <v>11.9</v>
      </c>
      <c r="C31" s="7"/>
      <c r="D31" s="70">
        <v>5.6</v>
      </c>
      <c r="E31" s="58">
        <f t="shared" si="9"/>
        <v>66.64</v>
      </c>
      <c r="F31" s="70">
        <v>6</v>
      </c>
      <c r="G31" s="58">
        <f t="shared" si="10"/>
        <v>71.400000000000006</v>
      </c>
      <c r="H31" s="70">
        <v>2.9</v>
      </c>
      <c r="I31" s="58">
        <f t="shared" si="11"/>
        <v>34.51</v>
      </c>
      <c r="J31" s="72">
        <v>6.9</v>
      </c>
      <c r="K31" s="58">
        <f t="shared" si="12"/>
        <v>82.110000000000014</v>
      </c>
      <c r="L31" s="22"/>
      <c r="M31" s="35">
        <f t="shared" si="13"/>
        <v>21.4</v>
      </c>
      <c r="N31" s="35">
        <f t="shared" si="6"/>
        <v>254.66000000000003</v>
      </c>
      <c r="O31" s="31"/>
    </row>
    <row r="32" spans="1:15" s="11" customFormat="1" ht="15.75" customHeight="1" x14ac:dyDescent="0.3">
      <c r="A32" s="10" t="s">
        <v>35</v>
      </c>
      <c r="B32" s="83">
        <v>11.9</v>
      </c>
      <c r="C32" s="7"/>
      <c r="D32" s="70">
        <v>10.9</v>
      </c>
      <c r="E32" s="58">
        <f t="shared" si="9"/>
        <v>129.71</v>
      </c>
      <c r="F32" s="70">
        <v>6.7</v>
      </c>
      <c r="G32" s="58">
        <f t="shared" si="10"/>
        <v>79.73</v>
      </c>
      <c r="H32" s="70">
        <v>4.7</v>
      </c>
      <c r="I32" s="58">
        <f t="shared" si="11"/>
        <v>55.930000000000007</v>
      </c>
      <c r="J32" s="72">
        <v>9.6</v>
      </c>
      <c r="K32" s="58">
        <f t="shared" si="12"/>
        <v>114.24</v>
      </c>
      <c r="L32" s="22"/>
      <c r="M32" s="35">
        <f t="shared" si="13"/>
        <v>31.9</v>
      </c>
      <c r="N32" s="35">
        <f t="shared" si="6"/>
        <v>379.61</v>
      </c>
      <c r="O32" s="31"/>
    </row>
    <row r="33" spans="1:15" s="11" customFormat="1" ht="15.75" customHeight="1" x14ac:dyDescent="0.3">
      <c r="A33" s="10" t="s">
        <v>36</v>
      </c>
      <c r="B33" s="83">
        <v>11.9</v>
      </c>
      <c r="C33" s="7"/>
      <c r="D33" s="70">
        <v>6</v>
      </c>
      <c r="E33" s="58">
        <f t="shared" si="9"/>
        <v>71.400000000000006</v>
      </c>
      <c r="F33" s="70">
        <v>5.8</v>
      </c>
      <c r="G33" s="58">
        <f t="shared" si="10"/>
        <v>69.02</v>
      </c>
      <c r="H33" s="70">
        <v>4</v>
      </c>
      <c r="I33" s="58">
        <f t="shared" si="11"/>
        <v>47.6</v>
      </c>
      <c r="J33" s="72">
        <v>6.3</v>
      </c>
      <c r="K33" s="58">
        <f t="shared" si="12"/>
        <v>74.97</v>
      </c>
      <c r="L33" s="22"/>
      <c r="M33" s="35">
        <f t="shared" si="13"/>
        <v>22.1</v>
      </c>
      <c r="N33" s="35">
        <f t="shared" si="6"/>
        <v>262.99</v>
      </c>
      <c r="O33" s="31"/>
    </row>
    <row r="34" spans="1:15" s="11" customFormat="1" ht="15.75" customHeight="1" x14ac:dyDescent="0.3">
      <c r="A34" s="10" t="s">
        <v>37</v>
      </c>
      <c r="B34" s="83">
        <v>11.9</v>
      </c>
      <c r="C34" s="7"/>
      <c r="D34" s="70">
        <v>8.6999999999999993</v>
      </c>
      <c r="E34" s="58">
        <f t="shared" si="9"/>
        <v>103.53</v>
      </c>
      <c r="F34" s="70">
        <v>5</v>
      </c>
      <c r="G34" s="58">
        <f t="shared" si="10"/>
        <v>59.5</v>
      </c>
      <c r="H34" s="70">
        <v>3.9</v>
      </c>
      <c r="I34" s="58">
        <f t="shared" si="11"/>
        <v>46.410000000000004</v>
      </c>
      <c r="J34" s="72">
        <v>8.3000000000000007</v>
      </c>
      <c r="K34" s="58">
        <f t="shared" si="12"/>
        <v>98.77000000000001</v>
      </c>
      <c r="L34" s="22"/>
      <c r="M34" s="35">
        <f t="shared" si="13"/>
        <v>25.9</v>
      </c>
      <c r="N34" s="35">
        <f t="shared" si="6"/>
        <v>308.21000000000004</v>
      </c>
      <c r="O34" s="31"/>
    </row>
    <row r="35" spans="1:15" s="11" customFormat="1" ht="14.25" customHeight="1" x14ac:dyDescent="0.3">
      <c r="A35" s="10" t="s">
        <v>38</v>
      </c>
      <c r="B35" s="83">
        <v>11.9</v>
      </c>
      <c r="C35" s="7"/>
      <c r="D35" s="70">
        <v>16.8</v>
      </c>
      <c r="E35" s="58">
        <f t="shared" si="9"/>
        <v>199.92000000000002</v>
      </c>
      <c r="F35" s="70">
        <v>9.3000000000000007</v>
      </c>
      <c r="G35" s="58">
        <f t="shared" si="10"/>
        <v>110.67000000000002</v>
      </c>
      <c r="H35" s="70">
        <v>6.8</v>
      </c>
      <c r="I35" s="58">
        <f t="shared" si="11"/>
        <v>80.92</v>
      </c>
      <c r="J35" s="72">
        <v>22.4</v>
      </c>
      <c r="K35" s="58">
        <f t="shared" si="12"/>
        <v>266.56</v>
      </c>
      <c r="L35" s="22"/>
      <c r="M35" s="35">
        <f t="shared" si="13"/>
        <v>55.3</v>
      </c>
      <c r="N35" s="35">
        <f t="shared" si="6"/>
        <v>658.07</v>
      </c>
      <c r="O35" s="31"/>
    </row>
    <row r="36" spans="1:15" s="11" customFormat="1" ht="14.25" customHeight="1" x14ac:dyDescent="0.3">
      <c r="A36" s="10" t="s">
        <v>39</v>
      </c>
      <c r="B36" s="83">
        <v>11.9</v>
      </c>
      <c r="C36" s="7"/>
      <c r="D36" s="70">
        <v>4.5999999999999996</v>
      </c>
      <c r="E36" s="58">
        <f t="shared" si="9"/>
        <v>54.739999999999995</v>
      </c>
      <c r="F36" s="70">
        <v>4.4000000000000004</v>
      </c>
      <c r="G36" s="58">
        <f t="shared" si="10"/>
        <v>52.360000000000007</v>
      </c>
      <c r="H36" s="70">
        <v>1.5</v>
      </c>
      <c r="I36" s="58">
        <f t="shared" si="11"/>
        <v>17.850000000000001</v>
      </c>
      <c r="J36" s="72">
        <v>5.4</v>
      </c>
      <c r="K36" s="58">
        <f t="shared" si="12"/>
        <v>64.260000000000005</v>
      </c>
      <c r="L36" s="22"/>
      <c r="M36" s="35">
        <f t="shared" si="13"/>
        <v>15.9</v>
      </c>
      <c r="N36" s="35">
        <f t="shared" si="6"/>
        <v>189.20999999999998</v>
      </c>
      <c r="O36" s="31"/>
    </row>
    <row r="37" spans="1:15" s="11" customFormat="1" ht="15.75" customHeight="1" x14ac:dyDescent="0.3">
      <c r="A37" s="10" t="s">
        <v>40</v>
      </c>
      <c r="B37" s="83">
        <v>11.9</v>
      </c>
      <c r="C37" s="7"/>
      <c r="D37" s="70">
        <v>55</v>
      </c>
      <c r="E37" s="58">
        <f t="shared" si="9"/>
        <v>654.5</v>
      </c>
      <c r="F37" s="70">
        <v>10.8</v>
      </c>
      <c r="G37" s="58">
        <f t="shared" si="10"/>
        <v>128.52000000000001</v>
      </c>
      <c r="H37" s="70">
        <v>9.9</v>
      </c>
      <c r="I37" s="58">
        <f t="shared" si="11"/>
        <v>117.81</v>
      </c>
      <c r="J37" s="72">
        <v>57.7</v>
      </c>
      <c r="K37" s="58">
        <f t="shared" si="12"/>
        <v>686.63000000000011</v>
      </c>
      <c r="L37" s="22"/>
      <c r="M37" s="35">
        <f t="shared" si="13"/>
        <v>133.4</v>
      </c>
      <c r="N37" s="35">
        <f t="shared" si="6"/>
        <v>1587.46</v>
      </c>
      <c r="O37" s="31"/>
    </row>
    <row r="38" spans="1:15" ht="21" customHeight="1" x14ac:dyDescent="0.3">
      <c r="A38" s="12" t="s">
        <v>41</v>
      </c>
      <c r="B38" s="83">
        <v>11.9</v>
      </c>
      <c r="C38" s="29"/>
      <c r="D38" s="71">
        <v>3.1</v>
      </c>
      <c r="E38" s="58">
        <f t="shared" si="9"/>
        <v>36.89</v>
      </c>
      <c r="F38" s="71">
        <v>1.2</v>
      </c>
      <c r="G38" s="58">
        <f t="shared" si="10"/>
        <v>14.28</v>
      </c>
      <c r="H38" s="71">
        <v>0.7</v>
      </c>
      <c r="I38" s="58">
        <f t="shared" si="11"/>
        <v>8.33</v>
      </c>
      <c r="J38" s="71">
        <v>3</v>
      </c>
      <c r="K38" s="58">
        <f t="shared" si="12"/>
        <v>35.700000000000003</v>
      </c>
      <c r="L38" s="12"/>
      <c r="M38" s="35">
        <f t="shared" si="13"/>
        <v>8</v>
      </c>
      <c r="N38" s="35">
        <f t="shared" si="6"/>
        <v>95.2</v>
      </c>
      <c r="O38" s="31"/>
    </row>
    <row r="39" spans="1:15" s="20" customFormat="1" ht="16.8" x14ac:dyDescent="0.3">
      <c r="A39" s="81" t="s">
        <v>30</v>
      </c>
      <c r="B39" s="53"/>
      <c r="C39" s="53"/>
      <c r="D39" s="60">
        <f t="shared" ref="D39:N39" si="14">SUM(D40:D41)</f>
        <v>68</v>
      </c>
      <c r="E39" s="60">
        <f t="shared" si="14"/>
        <v>809.19999999999993</v>
      </c>
      <c r="F39" s="60">
        <f t="shared" si="14"/>
        <v>33.799999999999997</v>
      </c>
      <c r="G39" s="60">
        <f t="shared" si="14"/>
        <v>402.22</v>
      </c>
      <c r="H39" s="60">
        <f t="shared" si="14"/>
        <v>15.4</v>
      </c>
      <c r="I39" s="60">
        <f t="shared" si="14"/>
        <v>183.26</v>
      </c>
      <c r="J39" s="60">
        <f t="shared" si="14"/>
        <v>120.5</v>
      </c>
      <c r="K39" s="60">
        <f t="shared" si="14"/>
        <v>1433.95</v>
      </c>
      <c r="L39" s="60">
        <f t="shared" si="14"/>
        <v>0</v>
      </c>
      <c r="M39" s="60">
        <f t="shared" si="14"/>
        <v>237.7</v>
      </c>
      <c r="N39" s="60">
        <f t="shared" si="14"/>
        <v>2828.63</v>
      </c>
      <c r="O39" s="31"/>
    </row>
    <row r="40" spans="1:15" s="20" customFormat="1" ht="16.8" x14ac:dyDescent="0.3">
      <c r="A40" s="75" t="s">
        <v>12</v>
      </c>
      <c r="B40" s="83">
        <v>11.9</v>
      </c>
      <c r="C40" s="54"/>
      <c r="D40" s="62">
        <v>66.099999999999994</v>
      </c>
      <c r="E40" s="58">
        <f>SUM(D40*B40)</f>
        <v>786.58999999999992</v>
      </c>
      <c r="F40" s="62">
        <v>31.9</v>
      </c>
      <c r="G40" s="58">
        <f>SUM(F40*B40)</f>
        <v>379.61</v>
      </c>
      <c r="H40" s="62">
        <v>13.5</v>
      </c>
      <c r="I40" s="58">
        <f>SUM(H40*B40)</f>
        <v>160.65</v>
      </c>
      <c r="J40" s="62">
        <v>118.5</v>
      </c>
      <c r="K40" s="58">
        <f>SUM(J40*B40)</f>
        <v>1410.15</v>
      </c>
      <c r="L40" s="61"/>
      <c r="M40" s="35">
        <f>SUM(D40+F40+H40+J40)</f>
        <v>230</v>
      </c>
      <c r="N40" s="35">
        <f t="shared" si="6"/>
        <v>2737</v>
      </c>
      <c r="O40" s="31"/>
    </row>
    <row r="41" spans="1:15" s="9" customFormat="1" ht="21" customHeight="1" x14ac:dyDescent="0.3">
      <c r="A41" s="75" t="s">
        <v>11</v>
      </c>
      <c r="B41" s="83">
        <v>11.9</v>
      </c>
      <c r="C41" s="54"/>
      <c r="D41" s="62">
        <v>1.9</v>
      </c>
      <c r="E41" s="58">
        <f>SUM(D41*B41)</f>
        <v>22.61</v>
      </c>
      <c r="F41" s="62">
        <v>1.9</v>
      </c>
      <c r="G41" s="58">
        <f>SUM(F41*B41)</f>
        <v>22.61</v>
      </c>
      <c r="H41" s="62">
        <v>1.9</v>
      </c>
      <c r="I41" s="58">
        <f>SUM(H41*B41)</f>
        <v>22.61</v>
      </c>
      <c r="J41" s="62">
        <v>2</v>
      </c>
      <c r="K41" s="58">
        <f>SUM(J41*B41)</f>
        <v>23.8</v>
      </c>
      <c r="L41" s="62"/>
      <c r="M41" s="35">
        <f>SUM(D41+F41+H41+J41)</f>
        <v>7.6999999999999993</v>
      </c>
      <c r="N41" s="35">
        <f t="shared" si="6"/>
        <v>91.63</v>
      </c>
      <c r="O41" s="31"/>
    </row>
    <row r="42" spans="1:15" s="26" customFormat="1" ht="16.8" x14ac:dyDescent="0.3">
      <c r="A42" s="80" t="s">
        <v>13</v>
      </c>
      <c r="B42" s="38"/>
      <c r="C42" s="27"/>
      <c r="D42" s="60">
        <f>SUM(D43:D44)</f>
        <v>6.8</v>
      </c>
      <c r="E42" s="60">
        <f t="shared" ref="E42:N42" si="15">SUM(E43:E44)</f>
        <v>80.92</v>
      </c>
      <c r="F42" s="60">
        <f t="shared" si="15"/>
        <v>3.4</v>
      </c>
      <c r="G42" s="60">
        <f t="shared" si="15"/>
        <v>40.46</v>
      </c>
      <c r="H42" s="60">
        <f t="shared" si="15"/>
        <v>0.5</v>
      </c>
      <c r="I42" s="60">
        <f t="shared" si="15"/>
        <v>5.95</v>
      </c>
      <c r="J42" s="60">
        <f t="shared" si="15"/>
        <v>5.3</v>
      </c>
      <c r="K42" s="60">
        <f t="shared" si="15"/>
        <v>63.070000000000007</v>
      </c>
      <c r="L42" s="60">
        <f t="shared" si="15"/>
        <v>0</v>
      </c>
      <c r="M42" s="60">
        <f t="shared" si="15"/>
        <v>16</v>
      </c>
      <c r="N42" s="60">
        <f t="shared" si="15"/>
        <v>190.4</v>
      </c>
      <c r="O42" s="31"/>
    </row>
    <row r="43" spans="1:15" s="9" customFormat="1" ht="15.75" customHeight="1" x14ac:dyDescent="0.3">
      <c r="A43" s="76" t="s">
        <v>11</v>
      </c>
      <c r="B43" s="83">
        <v>11.9</v>
      </c>
      <c r="C43" s="8"/>
      <c r="D43" s="62">
        <v>0.6</v>
      </c>
      <c r="E43" s="58">
        <f>SUM(D43*B43)</f>
        <v>7.14</v>
      </c>
      <c r="F43" s="62">
        <v>0.6</v>
      </c>
      <c r="G43" s="58">
        <f>SUM(F43*B43)</f>
        <v>7.14</v>
      </c>
      <c r="H43" s="62">
        <v>0.5</v>
      </c>
      <c r="I43" s="58">
        <f>SUM(H43*B43)</f>
        <v>5.95</v>
      </c>
      <c r="J43" s="62">
        <v>0.8</v>
      </c>
      <c r="K43" s="58">
        <f>SUM(J43*B43)</f>
        <v>9.5200000000000014</v>
      </c>
      <c r="L43" s="64"/>
      <c r="M43" s="35">
        <f>SUM(D43+F43+H43+J43)</f>
        <v>2.5</v>
      </c>
      <c r="N43" s="35">
        <f t="shared" si="6"/>
        <v>29.75</v>
      </c>
      <c r="O43" s="31"/>
    </row>
    <row r="44" spans="1:15" s="9" customFormat="1" ht="21" customHeight="1" x14ac:dyDescent="0.3">
      <c r="A44" s="76" t="s">
        <v>12</v>
      </c>
      <c r="B44" s="83">
        <v>11.9</v>
      </c>
      <c r="C44" s="8"/>
      <c r="D44" s="62">
        <v>6.2</v>
      </c>
      <c r="E44" s="58">
        <f>SUM(D44*B44)</f>
        <v>73.78</v>
      </c>
      <c r="F44" s="62">
        <v>2.8</v>
      </c>
      <c r="G44" s="58">
        <f>SUM(F44*B44)</f>
        <v>33.32</v>
      </c>
      <c r="H44" s="62">
        <v>0</v>
      </c>
      <c r="I44" s="58">
        <f>SUM(H44*B44)</f>
        <v>0</v>
      </c>
      <c r="J44" s="62">
        <v>4.5</v>
      </c>
      <c r="K44" s="58">
        <f>SUM(J44*B44)</f>
        <v>53.550000000000004</v>
      </c>
      <c r="L44" s="65"/>
      <c r="M44" s="35">
        <f>SUM(D44+F44+H44+J44)</f>
        <v>13.5</v>
      </c>
      <c r="N44" s="35">
        <f t="shared" si="6"/>
        <v>160.65</v>
      </c>
      <c r="O44" s="31"/>
    </row>
    <row r="45" spans="1:15" s="26" customFormat="1" ht="16.8" x14ac:dyDescent="0.3">
      <c r="A45" s="80" t="s">
        <v>14</v>
      </c>
      <c r="B45" s="38"/>
      <c r="C45" s="27"/>
      <c r="D45" s="63">
        <f>SUM(D46+D47+D48)</f>
        <v>5.3</v>
      </c>
      <c r="E45" s="63">
        <f t="shared" ref="E45:N45" si="16">SUM(E46+E47+E48)</f>
        <v>63.07</v>
      </c>
      <c r="F45" s="63">
        <f t="shared" si="16"/>
        <v>2.8</v>
      </c>
      <c r="G45" s="63">
        <f t="shared" si="16"/>
        <v>33.32</v>
      </c>
      <c r="H45" s="63">
        <f t="shared" si="16"/>
        <v>1.4</v>
      </c>
      <c r="I45" s="63">
        <f t="shared" si="16"/>
        <v>16.66</v>
      </c>
      <c r="J45" s="63">
        <f t="shared" si="16"/>
        <v>5.3</v>
      </c>
      <c r="K45" s="63">
        <f t="shared" si="16"/>
        <v>63.070000000000007</v>
      </c>
      <c r="L45" s="63">
        <f t="shared" si="16"/>
        <v>0</v>
      </c>
      <c r="M45" s="63">
        <f t="shared" si="16"/>
        <v>14.799999999999999</v>
      </c>
      <c r="N45" s="63">
        <f t="shared" si="16"/>
        <v>176.12</v>
      </c>
      <c r="O45" s="31"/>
    </row>
    <row r="46" spans="1:15" s="26" customFormat="1" ht="16.8" x14ac:dyDescent="0.3">
      <c r="A46" s="76" t="s">
        <v>11</v>
      </c>
      <c r="B46" s="83">
        <v>11.9</v>
      </c>
      <c r="C46" s="8"/>
      <c r="D46" s="66">
        <v>0.6</v>
      </c>
      <c r="E46" s="58">
        <f>SUM(D46*B46)</f>
        <v>7.14</v>
      </c>
      <c r="F46" s="62">
        <v>0.4</v>
      </c>
      <c r="G46" s="58">
        <f>SUM(F46*B46)</f>
        <v>4.7600000000000007</v>
      </c>
      <c r="H46" s="62">
        <v>0.5</v>
      </c>
      <c r="I46" s="58">
        <f>SUM(H46*B46)</f>
        <v>5.95</v>
      </c>
      <c r="J46" s="62">
        <v>0.4</v>
      </c>
      <c r="K46" s="58">
        <f>SUM(J46*B46)</f>
        <v>4.7600000000000007</v>
      </c>
      <c r="L46" s="64"/>
      <c r="M46" s="35">
        <f>SUM(D46+F46+H46+J46)</f>
        <v>1.9</v>
      </c>
      <c r="N46" s="35">
        <f t="shared" si="6"/>
        <v>22.610000000000003</v>
      </c>
      <c r="O46" s="31"/>
    </row>
    <row r="47" spans="1:15" s="9" customFormat="1" ht="15.75" customHeight="1" x14ac:dyDescent="0.3">
      <c r="A47" s="76" t="s">
        <v>54</v>
      </c>
      <c r="B47" s="83">
        <v>11.9</v>
      </c>
      <c r="C47" s="8"/>
      <c r="D47" s="66">
        <v>0.6</v>
      </c>
      <c r="E47" s="58">
        <f>SUM(D47*B47)</f>
        <v>7.14</v>
      </c>
      <c r="F47" s="62">
        <v>0.7</v>
      </c>
      <c r="G47" s="58">
        <f>SUM(F47*B47)</f>
        <v>8.33</v>
      </c>
      <c r="H47" s="62">
        <v>0.9</v>
      </c>
      <c r="I47" s="58">
        <f>SUM(H47*B47)</f>
        <v>10.71</v>
      </c>
      <c r="J47" s="62">
        <v>1</v>
      </c>
      <c r="K47" s="58">
        <f>SUM(J47*B47)</f>
        <v>11.9</v>
      </c>
      <c r="L47" s="64"/>
      <c r="M47" s="35">
        <v>3.2</v>
      </c>
      <c r="N47" s="35">
        <f t="shared" si="6"/>
        <v>38.08</v>
      </c>
      <c r="O47" s="31"/>
    </row>
    <row r="48" spans="1:15" s="9" customFormat="1" ht="21" customHeight="1" x14ac:dyDescent="0.3">
      <c r="A48" s="76" t="s">
        <v>12</v>
      </c>
      <c r="B48" s="83">
        <v>11.9</v>
      </c>
      <c r="C48" s="8"/>
      <c r="D48" s="66">
        <v>4.0999999999999996</v>
      </c>
      <c r="E48" s="58">
        <f>SUM(D48*B48)</f>
        <v>48.79</v>
      </c>
      <c r="F48" s="62">
        <v>1.7</v>
      </c>
      <c r="G48" s="58">
        <f>SUM(F48*B48)</f>
        <v>20.23</v>
      </c>
      <c r="H48" s="62">
        <v>0</v>
      </c>
      <c r="I48" s="58">
        <f>SUM(H48*B48)</f>
        <v>0</v>
      </c>
      <c r="J48" s="62">
        <v>3.9</v>
      </c>
      <c r="K48" s="58">
        <f>SUM(J48*B48)</f>
        <v>46.410000000000004</v>
      </c>
      <c r="L48" s="65"/>
      <c r="M48" s="35">
        <f>SUM(D48+F48+H48+J48)</f>
        <v>9.6999999999999993</v>
      </c>
      <c r="N48" s="35">
        <f t="shared" si="6"/>
        <v>115.43</v>
      </c>
      <c r="O48" s="31"/>
    </row>
    <row r="49" spans="1:15" s="9" customFormat="1" ht="15.75" customHeight="1" x14ac:dyDescent="0.3">
      <c r="A49" s="80" t="s">
        <v>15</v>
      </c>
      <c r="B49" s="38"/>
      <c r="C49" s="27"/>
      <c r="D49" s="60">
        <f>SUM(D50:D51)</f>
        <v>7.5</v>
      </c>
      <c r="E49" s="60">
        <f t="shared" ref="E49:N49" si="17">SUM(E50:E51)</f>
        <v>89.25</v>
      </c>
      <c r="F49" s="60">
        <f t="shared" si="17"/>
        <v>2.5</v>
      </c>
      <c r="G49" s="60">
        <f t="shared" si="17"/>
        <v>29.75</v>
      </c>
      <c r="H49" s="60">
        <f t="shared" si="17"/>
        <v>2.5</v>
      </c>
      <c r="I49" s="60">
        <f t="shared" si="17"/>
        <v>29.75</v>
      </c>
      <c r="J49" s="60">
        <f t="shared" si="17"/>
        <v>7.5</v>
      </c>
      <c r="K49" s="60">
        <f t="shared" si="17"/>
        <v>89.25</v>
      </c>
      <c r="L49" s="60">
        <f t="shared" si="17"/>
        <v>0</v>
      </c>
      <c r="M49" s="60">
        <f t="shared" si="17"/>
        <v>20</v>
      </c>
      <c r="N49" s="60">
        <f t="shared" si="17"/>
        <v>238</v>
      </c>
      <c r="O49" s="31"/>
    </row>
    <row r="50" spans="1:15" s="26" customFormat="1" ht="15.75" customHeight="1" x14ac:dyDescent="0.3">
      <c r="A50" s="76" t="s">
        <v>11</v>
      </c>
      <c r="B50" s="83">
        <v>11.9</v>
      </c>
      <c r="C50" s="8"/>
      <c r="D50" s="62">
        <v>3.5</v>
      </c>
      <c r="E50" s="58">
        <f>SUM(D50*B50)</f>
        <v>41.65</v>
      </c>
      <c r="F50" s="62">
        <v>1</v>
      </c>
      <c r="G50" s="58">
        <f>SUM(F50*B50)</f>
        <v>11.9</v>
      </c>
      <c r="H50" s="62">
        <v>1</v>
      </c>
      <c r="I50" s="58">
        <f>SUM(H50*B50)</f>
        <v>11.9</v>
      </c>
      <c r="J50" s="62">
        <v>3.5</v>
      </c>
      <c r="K50" s="58">
        <f>SUM(J50*B50)</f>
        <v>41.65</v>
      </c>
      <c r="L50" s="65"/>
      <c r="M50" s="35">
        <f>SUM(D50+F50+H50+J50)</f>
        <v>9</v>
      </c>
      <c r="N50" s="35">
        <f t="shared" si="6"/>
        <v>107.1</v>
      </c>
      <c r="O50" s="31"/>
    </row>
    <row r="51" spans="1:15" s="9" customFormat="1" ht="21" customHeight="1" x14ac:dyDescent="0.3">
      <c r="A51" s="76" t="s">
        <v>12</v>
      </c>
      <c r="B51" s="83">
        <v>11.9</v>
      </c>
      <c r="C51" s="8"/>
      <c r="D51" s="62">
        <v>4</v>
      </c>
      <c r="E51" s="58">
        <f>SUM(D51*B51)</f>
        <v>47.6</v>
      </c>
      <c r="F51" s="62">
        <v>1.5</v>
      </c>
      <c r="G51" s="58">
        <f>SUM(F51*B51)</f>
        <v>17.850000000000001</v>
      </c>
      <c r="H51" s="62">
        <v>1.5</v>
      </c>
      <c r="I51" s="58">
        <f>SUM(H51*B51)</f>
        <v>17.850000000000001</v>
      </c>
      <c r="J51" s="62">
        <v>4</v>
      </c>
      <c r="K51" s="58">
        <f>SUM(J51*B51)</f>
        <v>47.6</v>
      </c>
      <c r="L51" s="64"/>
      <c r="M51" s="35">
        <f>SUM(D51+F51+H51+J51)</f>
        <v>11</v>
      </c>
      <c r="N51" s="35">
        <f t="shared" si="6"/>
        <v>130.9</v>
      </c>
      <c r="O51" s="31"/>
    </row>
    <row r="52" spans="1:15" s="9" customFormat="1" ht="15.75" customHeight="1" x14ac:dyDescent="0.3">
      <c r="A52" s="80" t="s">
        <v>16</v>
      </c>
      <c r="B52" s="38"/>
      <c r="C52" s="27"/>
      <c r="D52" s="60">
        <f>SUM(D53:D54)</f>
        <v>1.9</v>
      </c>
      <c r="E52" s="60">
        <f t="shared" ref="E52:N52" si="18">SUM(E53:E54)</f>
        <v>22.61</v>
      </c>
      <c r="F52" s="60">
        <f t="shared" si="18"/>
        <v>1</v>
      </c>
      <c r="G52" s="60">
        <f t="shared" si="18"/>
        <v>11.9</v>
      </c>
      <c r="H52" s="60">
        <f t="shared" si="18"/>
        <v>0.5</v>
      </c>
      <c r="I52" s="60">
        <f t="shared" si="18"/>
        <v>5.95</v>
      </c>
      <c r="J52" s="60">
        <f t="shared" si="18"/>
        <v>1.2000000000000002</v>
      </c>
      <c r="K52" s="60">
        <f t="shared" si="18"/>
        <v>14.280000000000001</v>
      </c>
      <c r="L52" s="60">
        <f t="shared" si="18"/>
        <v>0</v>
      </c>
      <c r="M52" s="60">
        <f t="shared" si="18"/>
        <v>4.5999999999999996</v>
      </c>
      <c r="N52" s="60">
        <f t="shared" si="18"/>
        <v>54.740000000000009</v>
      </c>
      <c r="O52" s="31"/>
    </row>
    <row r="53" spans="1:15" s="26" customFormat="1" ht="16.8" x14ac:dyDescent="0.3">
      <c r="A53" s="76" t="s">
        <v>11</v>
      </c>
      <c r="B53" s="83">
        <v>11.9</v>
      </c>
      <c r="C53" s="8"/>
      <c r="D53" s="62">
        <v>0.6</v>
      </c>
      <c r="E53" s="58">
        <f>SUM(D53*B53)</f>
        <v>7.14</v>
      </c>
      <c r="F53" s="62">
        <v>0.4</v>
      </c>
      <c r="G53" s="58">
        <f>SUM(F53*B53)</f>
        <v>4.7600000000000007</v>
      </c>
      <c r="H53" s="62">
        <v>0.5</v>
      </c>
      <c r="I53" s="58">
        <f>SUM(H53*B53)</f>
        <v>5.95</v>
      </c>
      <c r="J53" s="62">
        <v>0.4</v>
      </c>
      <c r="K53" s="58">
        <f>SUM(J53*B53)</f>
        <v>4.7600000000000007</v>
      </c>
      <c r="L53" s="65"/>
      <c r="M53" s="35">
        <f>SUM(D53+F53+H53+J53)</f>
        <v>1.9</v>
      </c>
      <c r="N53" s="35">
        <f t="shared" si="6"/>
        <v>22.610000000000003</v>
      </c>
      <c r="O53" s="31"/>
    </row>
    <row r="54" spans="1:15" s="9" customFormat="1" ht="21" customHeight="1" x14ac:dyDescent="0.3">
      <c r="A54" s="76" t="s">
        <v>12</v>
      </c>
      <c r="B54" s="83">
        <v>11.9</v>
      </c>
      <c r="C54" s="8"/>
      <c r="D54" s="62">
        <v>1.3</v>
      </c>
      <c r="E54" s="58">
        <f>SUM(D54*B54)</f>
        <v>15.47</v>
      </c>
      <c r="F54" s="62">
        <v>0.6</v>
      </c>
      <c r="G54" s="58">
        <f>SUM(F54*B54)</f>
        <v>7.14</v>
      </c>
      <c r="H54" s="62">
        <v>0</v>
      </c>
      <c r="I54" s="58">
        <f>SUM(H54*B54)</f>
        <v>0</v>
      </c>
      <c r="J54" s="62">
        <v>0.8</v>
      </c>
      <c r="K54" s="58">
        <f>SUM(J54*B54)</f>
        <v>9.5200000000000014</v>
      </c>
      <c r="L54" s="64"/>
      <c r="M54" s="35">
        <f>SUM(D54+F54+H54+J54)</f>
        <v>2.7</v>
      </c>
      <c r="N54" s="35">
        <f t="shared" si="6"/>
        <v>32.130000000000003</v>
      </c>
      <c r="O54" s="31"/>
    </row>
    <row r="55" spans="1:15" s="9" customFormat="1" ht="15.75" customHeight="1" x14ac:dyDescent="0.3">
      <c r="A55" s="80" t="s">
        <v>17</v>
      </c>
      <c r="B55" s="38"/>
      <c r="C55" s="27"/>
      <c r="D55" s="60">
        <f t="shared" ref="D55:N55" si="19">SUM(D56:D58)</f>
        <v>1.9</v>
      </c>
      <c r="E55" s="60">
        <f t="shared" si="19"/>
        <v>22.61</v>
      </c>
      <c r="F55" s="60">
        <f t="shared" si="19"/>
        <v>0.90000000000000013</v>
      </c>
      <c r="G55" s="60">
        <f t="shared" si="19"/>
        <v>10.71</v>
      </c>
      <c r="H55" s="60">
        <f t="shared" si="19"/>
        <v>0.4</v>
      </c>
      <c r="I55" s="60">
        <f t="shared" si="19"/>
        <v>4.7600000000000007</v>
      </c>
      <c r="J55" s="60">
        <f t="shared" si="19"/>
        <v>1.8</v>
      </c>
      <c r="K55" s="60">
        <f t="shared" si="19"/>
        <v>21.42</v>
      </c>
      <c r="L55" s="60">
        <f t="shared" si="19"/>
        <v>0</v>
      </c>
      <c r="M55" s="60">
        <f t="shared" si="19"/>
        <v>5</v>
      </c>
      <c r="N55" s="60">
        <f t="shared" si="19"/>
        <v>59.5</v>
      </c>
      <c r="O55" s="31"/>
    </row>
    <row r="56" spans="1:15" s="26" customFormat="1" ht="16.8" x14ac:dyDescent="0.3">
      <c r="A56" s="76" t="s">
        <v>11</v>
      </c>
      <c r="B56" s="83">
        <v>11.9</v>
      </c>
      <c r="C56" s="8"/>
      <c r="D56" s="62">
        <v>0.4</v>
      </c>
      <c r="E56" s="58">
        <f>SUM(D56*B56)</f>
        <v>4.7600000000000007</v>
      </c>
      <c r="F56" s="62">
        <v>0.4</v>
      </c>
      <c r="G56" s="58">
        <f>SUM(F56*B56)</f>
        <v>4.7600000000000007</v>
      </c>
      <c r="H56" s="62">
        <v>0.2</v>
      </c>
      <c r="I56" s="58">
        <f>SUM(H56*B56)</f>
        <v>2.3800000000000003</v>
      </c>
      <c r="J56" s="62">
        <v>0.7</v>
      </c>
      <c r="K56" s="58">
        <f>SUM(J56*B56)</f>
        <v>8.33</v>
      </c>
      <c r="L56" s="65"/>
      <c r="M56" s="35">
        <f>SUM(D56+F56+H56+J56)</f>
        <v>1.7</v>
      </c>
      <c r="N56" s="35">
        <f t="shared" si="6"/>
        <v>20.230000000000004</v>
      </c>
      <c r="O56" s="31"/>
    </row>
    <row r="57" spans="1:15" s="11" customFormat="1" ht="21" customHeight="1" x14ac:dyDescent="0.3">
      <c r="A57" s="76" t="s">
        <v>57</v>
      </c>
      <c r="B57" s="83">
        <v>11.9</v>
      </c>
      <c r="C57" s="8"/>
      <c r="D57" s="62">
        <v>0.3</v>
      </c>
      <c r="E57" s="58">
        <f>SUM(D57*B57)</f>
        <v>3.57</v>
      </c>
      <c r="F57" s="62">
        <v>0.2</v>
      </c>
      <c r="G57" s="58">
        <f>SUM(F57*B57)</f>
        <v>2.3800000000000003</v>
      </c>
      <c r="H57" s="62">
        <v>0.2</v>
      </c>
      <c r="I57" s="58">
        <f>SUM(H57*B57)</f>
        <v>2.3800000000000003</v>
      </c>
      <c r="J57" s="62">
        <v>0.3</v>
      </c>
      <c r="K57" s="58">
        <f>SUM(J57*B57)</f>
        <v>3.57</v>
      </c>
      <c r="L57" s="64"/>
      <c r="M57" s="35">
        <f>SUM(D57+F57+H57+J57)</f>
        <v>1</v>
      </c>
      <c r="N57" s="35">
        <f t="shared" ref="N57" si="20">SUM(E57+G57+I57+K57)</f>
        <v>11.9</v>
      </c>
      <c r="O57" s="31"/>
    </row>
    <row r="58" spans="1:15" s="11" customFormat="1" ht="15.75" customHeight="1" x14ac:dyDescent="0.3">
      <c r="A58" s="77" t="s">
        <v>12</v>
      </c>
      <c r="B58" s="83">
        <v>11.9</v>
      </c>
      <c r="C58" s="8"/>
      <c r="D58" s="62">
        <v>1.2</v>
      </c>
      <c r="E58" s="58">
        <f>SUM(D58*B58)</f>
        <v>14.28</v>
      </c>
      <c r="F58" s="62">
        <v>0.3</v>
      </c>
      <c r="G58" s="58">
        <f>SUM(F58*B58)</f>
        <v>3.57</v>
      </c>
      <c r="H58" s="62">
        <v>0</v>
      </c>
      <c r="I58" s="58">
        <f>SUM(H58*B58)</f>
        <v>0</v>
      </c>
      <c r="J58" s="62">
        <v>0.8</v>
      </c>
      <c r="K58" s="58">
        <f>SUM(J58*B58)</f>
        <v>9.5200000000000014</v>
      </c>
      <c r="L58" s="64"/>
      <c r="M58" s="35">
        <f>SUM(D58+F58+H58+J58)</f>
        <v>2.2999999999999998</v>
      </c>
      <c r="N58" s="35">
        <f t="shared" si="6"/>
        <v>27.369999999999997</v>
      </c>
      <c r="O58" s="31"/>
    </row>
    <row r="59" spans="1:15" s="26" customFormat="1" ht="16.8" x14ac:dyDescent="0.3">
      <c r="A59" s="80" t="s">
        <v>18</v>
      </c>
      <c r="B59" s="38"/>
      <c r="C59" s="27"/>
      <c r="D59" s="60">
        <f>SUM(D60:D61)</f>
        <v>0.7</v>
      </c>
      <c r="E59" s="60">
        <f t="shared" ref="E59:N59" si="21">SUM(E60:E61)</f>
        <v>8.33</v>
      </c>
      <c r="F59" s="60">
        <f t="shared" si="21"/>
        <v>0.3</v>
      </c>
      <c r="G59" s="60">
        <f t="shared" si="21"/>
        <v>3.57</v>
      </c>
      <c r="H59" s="60">
        <f t="shared" si="21"/>
        <v>0</v>
      </c>
      <c r="I59" s="60">
        <f t="shared" si="21"/>
        <v>0</v>
      </c>
      <c r="J59" s="60">
        <f t="shared" si="21"/>
        <v>1.3</v>
      </c>
      <c r="K59" s="60">
        <f t="shared" si="21"/>
        <v>15.47</v>
      </c>
      <c r="L59" s="60">
        <f t="shared" si="21"/>
        <v>0</v>
      </c>
      <c r="M59" s="60">
        <f t="shared" si="21"/>
        <v>2.2999999999999998</v>
      </c>
      <c r="N59" s="60">
        <f t="shared" si="21"/>
        <v>27.37</v>
      </c>
      <c r="O59" s="31"/>
    </row>
    <row r="60" spans="1:15" s="11" customFormat="1" ht="21" customHeight="1" x14ac:dyDescent="0.3">
      <c r="A60" s="77" t="s">
        <v>11</v>
      </c>
      <c r="B60" s="83">
        <v>11.9</v>
      </c>
      <c r="C60" s="8"/>
      <c r="D60" s="55">
        <v>0</v>
      </c>
      <c r="E60" s="58">
        <f>SUM(D60*B60)</f>
        <v>0</v>
      </c>
      <c r="F60" s="55">
        <v>0</v>
      </c>
      <c r="G60" s="58">
        <f>SUM(F60*B60)</f>
        <v>0</v>
      </c>
      <c r="H60" s="62">
        <v>0</v>
      </c>
      <c r="I60" s="58">
        <f>SUM(H60*B60)</f>
        <v>0</v>
      </c>
      <c r="J60" s="55">
        <v>0</v>
      </c>
      <c r="K60" s="58">
        <f>SUM(J60*B60)</f>
        <v>0</v>
      </c>
      <c r="L60" s="67"/>
      <c r="M60" s="35">
        <f>SUM(D60+F60+H60+J60)</f>
        <v>0</v>
      </c>
      <c r="N60" s="35">
        <f t="shared" si="6"/>
        <v>0</v>
      </c>
      <c r="O60" s="31"/>
    </row>
    <row r="61" spans="1:15" s="11" customFormat="1" ht="15.75" customHeight="1" x14ac:dyDescent="0.3">
      <c r="A61" s="77" t="s">
        <v>12</v>
      </c>
      <c r="B61" s="83">
        <v>11.9</v>
      </c>
      <c r="C61" s="8" t="s">
        <v>31</v>
      </c>
      <c r="D61" s="62">
        <v>0.7</v>
      </c>
      <c r="E61" s="58">
        <f>SUM(D61*B61)</f>
        <v>8.33</v>
      </c>
      <c r="F61" s="62">
        <v>0.3</v>
      </c>
      <c r="G61" s="58">
        <f>SUM(F61*B61)</f>
        <v>3.57</v>
      </c>
      <c r="H61" s="62">
        <v>0</v>
      </c>
      <c r="I61" s="58">
        <f>SUM(H61*B61)</f>
        <v>0</v>
      </c>
      <c r="J61" s="62">
        <v>1.3</v>
      </c>
      <c r="K61" s="58">
        <f>SUM(J61*B61)</f>
        <v>15.47</v>
      </c>
      <c r="L61" s="64"/>
      <c r="M61" s="35">
        <f>SUM(D61+F61+H61+J61)</f>
        <v>2.2999999999999998</v>
      </c>
      <c r="N61" s="35">
        <f t="shared" si="6"/>
        <v>27.37</v>
      </c>
      <c r="O61" s="31"/>
    </row>
    <row r="62" spans="1:15" s="26" customFormat="1" ht="16.8" x14ac:dyDescent="0.3">
      <c r="A62" s="80" t="s">
        <v>21</v>
      </c>
      <c r="B62" s="38"/>
      <c r="C62" s="27"/>
      <c r="D62" s="60">
        <f>SUM(D63:D64)</f>
        <v>3</v>
      </c>
      <c r="E62" s="60">
        <f t="shared" ref="E62:N62" si="22">SUM(E63:E64)</f>
        <v>35.700000000000003</v>
      </c>
      <c r="F62" s="60">
        <f t="shared" si="22"/>
        <v>1.9</v>
      </c>
      <c r="G62" s="60">
        <f t="shared" si="22"/>
        <v>22.610000000000003</v>
      </c>
      <c r="H62" s="60">
        <f t="shared" si="22"/>
        <v>0.4</v>
      </c>
      <c r="I62" s="60">
        <f t="shared" si="22"/>
        <v>4.7600000000000007</v>
      </c>
      <c r="J62" s="60">
        <f t="shared" si="22"/>
        <v>3</v>
      </c>
      <c r="K62" s="60">
        <f t="shared" si="22"/>
        <v>35.700000000000003</v>
      </c>
      <c r="L62" s="60">
        <f t="shared" si="22"/>
        <v>0</v>
      </c>
      <c r="M62" s="60">
        <f t="shared" si="22"/>
        <v>8.3000000000000007</v>
      </c>
      <c r="N62" s="60">
        <f t="shared" si="22"/>
        <v>98.77</v>
      </c>
      <c r="O62" s="31"/>
    </row>
    <row r="63" spans="1:15" s="11" customFormat="1" ht="21" customHeight="1" x14ac:dyDescent="0.3">
      <c r="A63" s="77" t="s">
        <v>11</v>
      </c>
      <c r="B63" s="83">
        <v>11.9</v>
      </c>
      <c r="C63" s="8"/>
      <c r="D63" s="55">
        <v>0.5</v>
      </c>
      <c r="E63" s="58">
        <f>SUM(D63*B63)</f>
        <v>5.95</v>
      </c>
      <c r="F63" s="55">
        <v>0.4</v>
      </c>
      <c r="G63" s="58">
        <f>SUM(F63*B63)</f>
        <v>4.7600000000000007</v>
      </c>
      <c r="H63" s="55">
        <v>0.4</v>
      </c>
      <c r="I63" s="58">
        <f>SUM(H63*B63)</f>
        <v>4.7600000000000007</v>
      </c>
      <c r="J63" s="55">
        <v>0.5</v>
      </c>
      <c r="K63" s="58">
        <f>SUM(J63*B63)</f>
        <v>5.95</v>
      </c>
      <c r="L63" s="67"/>
      <c r="M63" s="35">
        <f>SUM(D63+F63+H63+J63)</f>
        <v>1.8</v>
      </c>
      <c r="N63" s="35">
        <f t="shared" si="6"/>
        <v>21.42</v>
      </c>
      <c r="O63" s="31"/>
    </row>
    <row r="64" spans="1:15" s="11" customFormat="1" ht="15.75" customHeight="1" x14ac:dyDescent="0.3">
      <c r="A64" s="77" t="s">
        <v>12</v>
      </c>
      <c r="B64" s="83">
        <v>11.9</v>
      </c>
      <c r="C64" s="8"/>
      <c r="D64" s="62">
        <v>2.5</v>
      </c>
      <c r="E64" s="58">
        <f>SUM(D64*B64)</f>
        <v>29.75</v>
      </c>
      <c r="F64" s="62">
        <v>1.5</v>
      </c>
      <c r="G64" s="58">
        <f>SUM(F64*B64)</f>
        <v>17.850000000000001</v>
      </c>
      <c r="H64" s="62">
        <v>0</v>
      </c>
      <c r="I64" s="58">
        <f>SUM(H64*B64)</f>
        <v>0</v>
      </c>
      <c r="J64" s="62">
        <v>2.5</v>
      </c>
      <c r="K64" s="58">
        <f>SUM(J64*B64)</f>
        <v>29.75</v>
      </c>
      <c r="L64" s="64"/>
      <c r="M64" s="35">
        <f>SUM(D64+F64+H64+J64)</f>
        <v>6.5</v>
      </c>
      <c r="N64" s="35">
        <f t="shared" si="6"/>
        <v>77.349999999999994</v>
      </c>
      <c r="O64" s="31"/>
    </row>
    <row r="65" spans="1:15" s="11" customFormat="1" ht="15.75" customHeight="1" x14ac:dyDescent="0.3">
      <c r="A65" s="80" t="s">
        <v>19</v>
      </c>
      <c r="B65" s="38"/>
      <c r="C65" s="27"/>
      <c r="D65" s="60">
        <f t="shared" ref="D65:N65" si="23">SUM(D66:D68)</f>
        <v>3</v>
      </c>
      <c r="E65" s="60">
        <f t="shared" si="23"/>
        <v>35.700000000000003</v>
      </c>
      <c r="F65" s="60">
        <f t="shared" si="23"/>
        <v>1.9</v>
      </c>
      <c r="G65" s="60">
        <f t="shared" si="23"/>
        <v>22.61</v>
      </c>
      <c r="H65" s="60">
        <f t="shared" si="23"/>
        <v>1.3</v>
      </c>
      <c r="I65" s="60">
        <f t="shared" si="23"/>
        <v>15.47</v>
      </c>
      <c r="J65" s="60">
        <f t="shared" si="23"/>
        <v>1.9</v>
      </c>
      <c r="K65" s="60">
        <f t="shared" si="23"/>
        <v>22.61</v>
      </c>
      <c r="L65" s="60">
        <f t="shared" si="23"/>
        <v>0</v>
      </c>
      <c r="M65" s="60">
        <f t="shared" si="23"/>
        <v>8.1000000000000014</v>
      </c>
      <c r="N65" s="60">
        <f t="shared" si="23"/>
        <v>96.39</v>
      </c>
      <c r="O65" s="31"/>
    </row>
    <row r="66" spans="1:15" s="11" customFormat="1" ht="18" customHeight="1" x14ac:dyDescent="0.3">
      <c r="A66" s="77" t="s">
        <v>11</v>
      </c>
      <c r="B66" s="83">
        <v>11.9</v>
      </c>
      <c r="C66" s="8"/>
      <c r="D66" s="55">
        <v>2</v>
      </c>
      <c r="E66" s="58">
        <f>SUM(D66*B66)</f>
        <v>23.8</v>
      </c>
      <c r="F66" s="55">
        <v>1.4</v>
      </c>
      <c r="G66" s="58">
        <f>SUM(F66*B66)</f>
        <v>16.66</v>
      </c>
      <c r="H66" s="55">
        <v>1</v>
      </c>
      <c r="I66" s="58">
        <f>SUM(H66*B66)</f>
        <v>11.9</v>
      </c>
      <c r="J66" s="55">
        <v>0.9</v>
      </c>
      <c r="K66" s="58">
        <f>SUM(J66*B66)</f>
        <v>10.71</v>
      </c>
      <c r="L66" s="67"/>
      <c r="M66" s="35">
        <f>SUM(D66+F66+H66+J66)</f>
        <v>5.3000000000000007</v>
      </c>
      <c r="N66" s="35">
        <f t="shared" si="6"/>
        <v>63.07</v>
      </c>
      <c r="O66" s="31"/>
    </row>
    <row r="67" spans="1:15" s="11" customFormat="1" ht="15.75" customHeight="1" x14ac:dyDescent="0.3">
      <c r="A67" s="77" t="s">
        <v>57</v>
      </c>
      <c r="B67" s="83">
        <v>11.9</v>
      </c>
      <c r="C67" s="8"/>
      <c r="D67" s="55">
        <v>0.5</v>
      </c>
      <c r="E67" s="58">
        <f>SUM(D67*B67)</f>
        <v>5.95</v>
      </c>
      <c r="F67" s="55">
        <v>0.2</v>
      </c>
      <c r="G67" s="58">
        <f>SUM(F67*B67)</f>
        <v>2.3800000000000003</v>
      </c>
      <c r="H67" s="55">
        <v>0.3</v>
      </c>
      <c r="I67" s="58">
        <f>SUM(H67*B67)</f>
        <v>3.57</v>
      </c>
      <c r="J67" s="55">
        <v>0.5</v>
      </c>
      <c r="K67" s="58">
        <f>SUM(J67*B67)</f>
        <v>5.95</v>
      </c>
      <c r="L67" s="67"/>
      <c r="M67" s="35">
        <f>SUM(D67+F67+H67+J67)</f>
        <v>1.5</v>
      </c>
      <c r="N67" s="35">
        <f t="shared" ref="N67" si="24">SUM(E67+G67+I67+K67)</f>
        <v>17.850000000000001</v>
      </c>
      <c r="O67" s="31"/>
    </row>
    <row r="68" spans="1:15" s="11" customFormat="1" ht="15.75" customHeight="1" x14ac:dyDescent="0.3">
      <c r="A68" s="77" t="s">
        <v>12</v>
      </c>
      <c r="B68" s="83">
        <v>11.9</v>
      </c>
      <c r="C68" s="8"/>
      <c r="D68" s="55">
        <v>0.5</v>
      </c>
      <c r="E68" s="58">
        <f>SUM(D68*B68)</f>
        <v>5.95</v>
      </c>
      <c r="F68" s="55">
        <v>0.3</v>
      </c>
      <c r="G68" s="58">
        <f>SUM(F68*B68)</f>
        <v>3.57</v>
      </c>
      <c r="H68" s="55">
        <v>0</v>
      </c>
      <c r="I68" s="58">
        <f>SUM(H68*B68)</f>
        <v>0</v>
      </c>
      <c r="J68" s="55">
        <v>0.5</v>
      </c>
      <c r="K68" s="58">
        <f>SUM(J68*B68)</f>
        <v>5.95</v>
      </c>
      <c r="L68" s="67"/>
      <c r="M68" s="35">
        <f>SUM(D68+F68+H68+J68)</f>
        <v>1.3</v>
      </c>
      <c r="N68" s="35">
        <f t="shared" si="6"/>
        <v>15.469999999999999</v>
      </c>
      <c r="O68" s="31"/>
    </row>
    <row r="69" spans="1:15" s="11" customFormat="1" ht="18.600000000000001" customHeight="1" x14ac:dyDescent="0.3">
      <c r="A69" s="81" t="s">
        <v>20</v>
      </c>
      <c r="B69" s="38"/>
      <c r="C69" s="27"/>
      <c r="D69" s="60">
        <f t="shared" ref="D69:N69" si="25">SUM(D70:D72)</f>
        <v>5.3</v>
      </c>
      <c r="E69" s="60">
        <f t="shared" si="25"/>
        <v>63.070000000000007</v>
      </c>
      <c r="F69" s="60">
        <f t="shared" si="25"/>
        <v>3.4</v>
      </c>
      <c r="G69" s="60">
        <f t="shared" si="25"/>
        <v>40.46</v>
      </c>
      <c r="H69" s="60">
        <f t="shared" si="25"/>
        <v>0.7</v>
      </c>
      <c r="I69" s="60">
        <f t="shared" si="25"/>
        <v>8.33</v>
      </c>
      <c r="J69" s="60">
        <f t="shared" si="25"/>
        <v>3.3</v>
      </c>
      <c r="K69" s="60">
        <f t="shared" si="25"/>
        <v>39.270000000000003</v>
      </c>
      <c r="L69" s="60">
        <f t="shared" si="25"/>
        <v>0</v>
      </c>
      <c r="M69" s="60">
        <f t="shared" si="25"/>
        <v>12.7</v>
      </c>
      <c r="N69" s="60">
        <f t="shared" si="25"/>
        <v>151.13</v>
      </c>
      <c r="O69" s="31"/>
    </row>
    <row r="70" spans="1:15" s="11" customFormat="1" ht="24" customHeight="1" x14ac:dyDescent="0.3">
      <c r="A70" s="82" t="s">
        <v>11</v>
      </c>
      <c r="B70" s="83">
        <v>11.9</v>
      </c>
      <c r="C70" s="8"/>
      <c r="D70" s="56">
        <v>0.7</v>
      </c>
      <c r="E70" s="58">
        <f>SUM(D70*B70)</f>
        <v>8.33</v>
      </c>
      <c r="F70" s="56">
        <v>0.4</v>
      </c>
      <c r="G70" s="58">
        <f>SUM(F70*B70)</f>
        <v>4.7600000000000007</v>
      </c>
      <c r="H70" s="56">
        <v>0.3</v>
      </c>
      <c r="I70" s="58">
        <f>SUM(H70*B70)</f>
        <v>3.57</v>
      </c>
      <c r="J70" s="56">
        <v>0.6</v>
      </c>
      <c r="K70" s="58">
        <f>SUM(J70*B70)</f>
        <v>7.14</v>
      </c>
      <c r="L70" s="57"/>
      <c r="M70" s="35">
        <f>SUM(D70+F70+H70+J70)</f>
        <v>2</v>
      </c>
      <c r="N70" s="35">
        <f t="shared" si="6"/>
        <v>23.8</v>
      </c>
      <c r="O70" s="31" t="s">
        <v>53</v>
      </c>
    </row>
    <row r="71" spans="1:15" s="11" customFormat="1" ht="16.8" x14ac:dyDescent="0.3">
      <c r="A71" s="85" t="s">
        <v>57</v>
      </c>
      <c r="B71" s="83">
        <v>11.9</v>
      </c>
      <c r="C71" s="21"/>
      <c r="D71" s="56">
        <v>1</v>
      </c>
      <c r="E71" s="58">
        <f>SUM(D71*B71)</f>
        <v>11.9</v>
      </c>
      <c r="F71" s="56">
        <v>1</v>
      </c>
      <c r="G71" s="58">
        <f>SUM(F71*B71)</f>
        <v>11.9</v>
      </c>
      <c r="H71" s="56">
        <v>0.4</v>
      </c>
      <c r="I71" s="58">
        <f>SUM(H71*B71)</f>
        <v>4.7600000000000007</v>
      </c>
      <c r="J71" s="56">
        <v>0.6</v>
      </c>
      <c r="K71" s="58">
        <f>SUM(J71*B71)</f>
        <v>7.14</v>
      </c>
      <c r="L71" s="57"/>
      <c r="M71" s="35">
        <f>SUM(D71+F71+H71+J71)</f>
        <v>3</v>
      </c>
      <c r="N71" s="35">
        <f>SUM(E71+G71+I71+K71)</f>
        <v>35.700000000000003</v>
      </c>
      <c r="O71" s="31"/>
    </row>
    <row r="72" spans="1:15" s="11" customFormat="1" ht="16.8" x14ac:dyDescent="0.3">
      <c r="A72" s="78" t="s">
        <v>12</v>
      </c>
      <c r="B72" s="83">
        <v>11.9</v>
      </c>
      <c r="C72" s="21"/>
      <c r="D72" s="56">
        <v>3.6</v>
      </c>
      <c r="E72" s="58">
        <f>SUM(D72*B72)</f>
        <v>42.84</v>
      </c>
      <c r="F72" s="56">
        <v>2</v>
      </c>
      <c r="G72" s="58">
        <f>SUM(F72*B72)</f>
        <v>23.8</v>
      </c>
      <c r="H72" s="56">
        <v>0</v>
      </c>
      <c r="I72" s="58">
        <f>SUM(H72*B72)</f>
        <v>0</v>
      </c>
      <c r="J72" s="56">
        <v>2.1</v>
      </c>
      <c r="K72" s="58">
        <f>SUM(J72*B72)</f>
        <v>24.990000000000002</v>
      </c>
      <c r="L72" s="57"/>
      <c r="M72" s="35">
        <f>SUM(D72+F72+H72+J72)</f>
        <v>7.6999999999999993</v>
      </c>
      <c r="N72" s="35">
        <f>SUM(E72+G72+I72+K72)</f>
        <v>91.63</v>
      </c>
      <c r="O72" s="31"/>
    </row>
    <row r="73" spans="1:15" ht="20.25" customHeight="1" x14ac:dyDescent="0.3">
      <c r="A73" s="50" t="s">
        <v>9</v>
      </c>
      <c r="B73" s="39"/>
      <c r="C73" s="49"/>
      <c r="D73" s="73">
        <f t="shared" ref="D73:N73" si="26">SUM(D39+D42+D45+D49+D52+D55+D59+D62+D65+D69)</f>
        <v>103.4</v>
      </c>
      <c r="E73" s="73">
        <f t="shared" si="26"/>
        <v>1230.4599999999998</v>
      </c>
      <c r="F73" s="73">
        <f t="shared" si="26"/>
        <v>51.899999999999984</v>
      </c>
      <c r="G73" s="73">
        <f t="shared" si="26"/>
        <v>617.61000000000013</v>
      </c>
      <c r="H73" s="73">
        <f t="shared" si="26"/>
        <v>23.099999999999998</v>
      </c>
      <c r="I73" s="73">
        <f t="shared" si="26"/>
        <v>274.88999999999993</v>
      </c>
      <c r="J73" s="73">
        <f t="shared" si="26"/>
        <v>151.10000000000002</v>
      </c>
      <c r="K73" s="73">
        <f t="shared" si="26"/>
        <v>1798.09</v>
      </c>
      <c r="L73" s="73">
        <f t="shared" si="26"/>
        <v>0</v>
      </c>
      <c r="M73" s="73">
        <f t="shared" si="26"/>
        <v>329.50000000000006</v>
      </c>
      <c r="N73" s="73">
        <f t="shared" si="26"/>
        <v>3921.05</v>
      </c>
      <c r="O73" s="31"/>
    </row>
    <row r="74" spans="1:15" s="6" customFormat="1" ht="20.25" customHeight="1" x14ac:dyDescent="0.3">
      <c r="A74" s="48" t="s">
        <v>4</v>
      </c>
      <c r="B74" s="51"/>
      <c r="C74" s="52"/>
      <c r="D74" s="74">
        <f t="shared" ref="D74:N74" si="27">SUM(D12+D21+D73)</f>
        <v>347.7</v>
      </c>
      <c r="E74" s="74">
        <f t="shared" si="27"/>
        <v>4137.63</v>
      </c>
      <c r="F74" s="74">
        <f t="shared" si="27"/>
        <v>211.1</v>
      </c>
      <c r="G74" s="74">
        <f t="shared" si="27"/>
        <v>2512.09</v>
      </c>
      <c r="H74" s="74">
        <f t="shared" si="27"/>
        <v>133.30000000000001</v>
      </c>
      <c r="I74" s="74">
        <f t="shared" si="27"/>
        <v>1586.2699999999998</v>
      </c>
      <c r="J74" s="74">
        <f t="shared" si="27"/>
        <v>406.79999999999995</v>
      </c>
      <c r="K74" s="74">
        <f t="shared" si="27"/>
        <v>4840.92</v>
      </c>
      <c r="L74" s="74">
        <f t="shared" si="27"/>
        <v>0</v>
      </c>
      <c r="M74" s="74">
        <f t="shared" si="27"/>
        <v>1098.9000000000001</v>
      </c>
      <c r="N74" s="74">
        <f t="shared" si="27"/>
        <v>13076.91</v>
      </c>
      <c r="O74" s="31"/>
    </row>
    <row r="75" spans="1:15" x14ac:dyDescent="0.25">
      <c r="A75" s="31"/>
      <c r="B75" s="40"/>
      <c r="C75" s="41"/>
      <c r="D75" s="42"/>
      <c r="E75" s="43"/>
      <c r="F75" s="42"/>
      <c r="G75" s="43"/>
      <c r="H75" s="42"/>
      <c r="I75" s="43"/>
      <c r="J75" s="42"/>
      <c r="K75" s="43"/>
      <c r="L75" s="42"/>
      <c r="M75" s="44"/>
      <c r="N75" s="45"/>
    </row>
    <row r="76" spans="1:15" x14ac:dyDescent="0.25">
      <c r="A76" s="31"/>
      <c r="B76" s="40"/>
      <c r="C76" s="41"/>
      <c r="D76" s="42"/>
      <c r="E76" s="43"/>
      <c r="F76" s="42"/>
      <c r="G76" s="43"/>
      <c r="H76" s="42"/>
      <c r="I76" s="43"/>
      <c r="J76" s="42"/>
      <c r="K76" s="43"/>
      <c r="L76" s="42"/>
      <c r="M76" s="44"/>
      <c r="N76" s="45"/>
    </row>
    <row r="77" spans="1:15" ht="16.8" x14ac:dyDescent="0.3">
      <c r="A77" s="31"/>
      <c r="B77" s="46"/>
      <c r="C77" s="46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</row>
    <row r="78" spans="1:15" ht="16.8" x14ac:dyDescent="0.3">
      <c r="A78" s="31"/>
      <c r="B78" s="46"/>
      <c r="C78" s="46"/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</row>
  </sheetData>
  <mergeCells count="11">
    <mergeCell ref="B10:B11"/>
    <mergeCell ref="J4:M4"/>
    <mergeCell ref="M9:N9"/>
    <mergeCell ref="A6:O7"/>
    <mergeCell ref="A9:A11"/>
    <mergeCell ref="J9:K9"/>
    <mergeCell ref="B9:C9"/>
    <mergeCell ref="D9:E9"/>
    <mergeCell ref="F9:G9"/>
    <mergeCell ref="H9:I9"/>
    <mergeCell ref="C10:C11"/>
  </mergeCells>
  <phoneticPr fontId="0" type="noConversion"/>
  <pageMargins left="0.98425196850393704" right="0.27559055118110237" top="0.35433070866141736" bottom="0.15748031496062992" header="0.15748031496062992" footer="0.15748031496062992"/>
  <pageSetup paperSize="9" scale="71" orientation="landscape" verticalDpi="144" r:id="rId1"/>
  <headerFooter alignWithMargins="0"/>
  <rowBreaks count="1" manualBreakCount="1">
    <brk id="3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2022-08-15T07:53:14Z</cp:lastPrinted>
  <dcterms:created xsi:type="dcterms:W3CDTF">2006-02-09T08:25:32Z</dcterms:created>
  <dcterms:modified xsi:type="dcterms:W3CDTF">2024-10-22T11:17:36Z</dcterms:modified>
</cp:coreProperties>
</file>