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C2BAB1F0-1492-4FCE-B7CA-8273542C3E6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Управление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3" l="1"/>
  <c r="H13" i="3" s="1"/>
  <c r="H22" i="3"/>
  <c r="P54" i="3" l="1"/>
  <c r="P53" i="3"/>
  <c r="P52" i="3"/>
  <c r="J51" i="3"/>
  <c r="I51" i="3"/>
  <c r="H51" i="3"/>
  <c r="G51" i="3"/>
  <c r="F51" i="3"/>
  <c r="P50" i="3"/>
  <c r="P49" i="3"/>
  <c r="P48" i="3"/>
  <c r="J47" i="3"/>
  <c r="I47" i="3"/>
  <c r="H47" i="3"/>
  <c r="G47" i="3"/>
  <c r="P46" i="3"/>
  <c r="P45" i="3"/>
  <c r="P44" i="3"/>
  <c r="O43" i="3"/>
  <c r="N43" i="3"/>
  <c r="M43" i="3"/>
  <c r="L43" i="3"/>
  <c r="K43" i="3"/>
  <c r="J43" i="3"/>
  <c r="I43" i="3"/>
  <c r="H43" i="3"/>
  <c r="G43" i="3"/>
  <c r="P42" i="3"/>
  <c r="P41" i="3"/>
  <c r="P40" i="3"/>
  <c r="G39" i="3"/>
  <c r="P39" i="3" s="1"/>
  <c r="P38" i="3"/>
  <c r="P37" i="3"/>
  <c r="P36" i="3"/>
  <c r="O35" i="3"/>
  <c r="N35" i="3"/>
  <c r="M35" i="3"/>
  <c r="L35" i="3"/>
  <c r="G35" i="3"/>
  <c r="P34" i="3"/>
  <c r="P33" i="3"/>
  <c r="P32" i="3"/>
  <c r="J31" i="3"/>
  <c r="I31" i="3"/>
  <c r="H31" i="3"/>
  <c r="O19" i="3"/>
  <c r="N19" i="3"/>
  <c r="M19" i="3"/>
  <c r="O15" i="3"/>
  <c r="N15" i="3"/>
  <c r="M15" i="3"/>
  <c r="L19" i="3"/>
  <c r="L15" i="3"/>
  <c r="G21" i="3"/>
  <c r="G30" i="3"/>
  <c r="K19" i="3"/>
  <c r="K15" i="3"/>
  <c r="J15" i="3"/>
  <c r="I19" i="3"/>
  <c r="I15" i="3"/>
  <c r="P23" i="3"/>
  <c r="P47" i="3" l="1"/>
  <c r="P43" i="3"/>
  <c r="P51" i="3"/>
  <c r="P16" i="3"/>
  <c r="P17" i="3"/>
  <c r="P18" i="3"/>
  <c r="P20" i="3"/>
  <c r="P21" i="3"/>
  <c r="P28" i="3"/>
  <c r="P29" i="3"/>
  <c r="P30" i="3"/>
  <c r="G27" i="3"/>
  <c r="F27" i="3"/>
  <c r="G19" i="3"/>
  <c r="F19" i="3"/>
  <c r="G15" i="3"/>
  <c r="F15" i="3"/>
  <c r="P15" i="3" l="1"/>
  <c r="P27" i="3"/>
</calcChain>
</file>

<file path=xl/sharedStrings.xml><?xml version="1.0" encoding="utf-8"?>
<sst xmlns="http://schemas.openxmlformats.org/spreadsheetml/2006/main" count="70" uniqueCount="30">
  <si>
    <t>№ п/п</t>
  </si>
  <si>
    <t xml:space="preserve">Наименование муниципальной программы, отдельного мероприятия,  проекта </t>
  </si>
  <si>
    <t>Источник финансирования, ответственный исполнитель, соисполнитель</t>
  </si>
  <si>
    <t>Итого</t>
  </si>
  <si>
    <t>всего</t>
  </si>
  <si>
    <t>федеральный бюджет</t>
  </si>
  <si>
    <t xml:space="preserve">областной бюджет </t>
  </si>
  <si>
    <t>бюджет Нолинского муниципального района</t>
  </si>
  <si>
    <t>Расходы (тыс. рублей)</t>
  </si>
  <si>
    <t>2.</t>
  </si>
  <si>
    <t>4.</t>
  </si>
  <si>
    <t xml:space="preserve">Муниципальная программа Нолинского района Кировской области "Развитие муниципального управления" </t>
  </si>
  <si>
    <t>5.</t>
  </si>
  <si>
    <t>3-1.</t>
  </si>
  <si>
    <t>6.</t>
  </si>
  <si>
    <r>
      <rPr>
        <sz val="11"/>
        <color theme="1"/>
        <rFont val="Times New Roman"/>
        <family val="1"/>
        <charset val="204"/>
      </rP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"Мотивация решения вопросов местного значения населением непосредственно или через органы местного самоуправления"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</si>
  <si>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"Стратегия муниципального управления"</t>
    </r>
  </si>
  <si>
    <r>
      <t>Отдельное мероприятие: "</t>
    </r>
    <r>
      <rPr>
        <b/>
        <sz val="11"/>
        <color theme="1"/>
        <rFont val="Times New Roman"/>
        <family val="1"/>
        <charset val="204"/>
      </rPr>
      <t>Развитие муниципальной службы"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</si>
  <si>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Проведение Всероссийской переписи населения 2020 годы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</si>
  <si>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 xml:space="preserve">Проведение избирательных кампаний 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</si>
  <si>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  </r>
  </si>
  <si>
    <t>Переподготовка лиц, замещающих муниципальные должности, и муниципальных служащих</t>
  </si>
  <si>
    <t>Повышение квалификации лиц, замещающих муниципальные должности, и муниципальных служащих</t>
  </si>
  <si>
    <r>
      <t xml:space="preserve">Отдельное мероприетие:   </t>
    </r>
    <r>
      <rPr>
        <b/>
        <sz val="11"/>
        <color theme="1"/>
        <rFont val="Times New Roman"/>
        <family val="1"/>
        <charset val="204"/>
      </rPr>
      <t xml:space="preserve">Повышение квалификации муниципальных служащих </t>
    </r>
  </si>
  <si>
    <t>3-2.</t>
  </si>
  <si>
    <t>3.2.1</t>
  </si>
  <si>
    <t>3.2.2</t>
  </si>
  <si>
    <r>
      <rPr>
        <b/>
        <sz val="14"/>
        <color theme="1"/>
        <rFont val="Times New Roman"/>
        <family val="1"/>
        <charset val="204"/>
      </rPr>
      <t xml:space="preserve">РЕСУРСНОЕ ОБЕСПЕЧЕНИЕ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муниципальной программы "Развитие муниципалного управления"   на 2020 - 2030 годы                                                                                                                                                        </t>
    </r>
  </si>
  <si>
    <t xml:space="preserve">                                                                                                                                                                                    Приложение №3                                                                                                                                                                                        к муниципальной программе "Развитие муниципального управления"</t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</si>
  <si>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Обеспечение проведения частичной мобилизации на территории Нолинского района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</si>
</sst>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/>
    <xf numFmtId="0" fontId="4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0" fontId="3" fillId="0" borderId="1" xfId="0" applyFont="1" applyFill="1" applyBorder="1" applyAlignment="1">
      <alignment horizontal="right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2" fontId="3" fillId="0" borderId="1" xfId="0" applyNumberFormat="1" applyFont="1" applyBorder="1" applyAlignment="1">
      <alignment horizontal="right"/>
    </xf>
    <xf numFmtId="164" fontId="0" fillId="0" borderId="0" xfId="0" applyNumberFormat="1"/>
    <xf numFmtId="0" fontId="5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right"/>
    </xf>
    <xf numFmtId="2" fontId="3" fillId="0" borderId="1" xfId="0" applyNumberFormat="1" applyFont="1" applyFill="1" applyBorder="1" applyAlignment="1">
      <alignment horizontal="right"/>
    </xf>
    <xf numFmtId="2" fontId="5" fillId="0" borderId="1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4"/>
  <sheetViews>
    <sheetView tabSelected="1" zoomScale="90" zoomScaleNormal="90" workbookViewId="0">
      <selection activeCell="E1" sqref="E1:P3"/>
    </sheetView>
  </sheetViews>
  <sheetFormatPr defaultRowHeight="15" x14ac:dyDescent="0.25"/>
  <cols>
    <col min="1" max="1" width="8.5703125" customWidth="1"/>
    <col min="2" max="2" width="31.7109375" customWidth="1"/>
    <col min="3" max="3" width="27.140625" customWidth="1"/>
    <col min="4" max="4" width="0.85546875" hidden="1" customWidth="1"/>
    <col min="5" max="5" width="10.140625" customWidth="1"/>
    <col min="6" max="6" width="9.7109375" customWidth="1"/>
    <col min="7" max="7" width="11.7109375" customWidth="1"/>
    <col min="8" max="8" width="10.42578125" customWidth="1"/>
    <col min="9" max="9" width="12.5703125" customWidth="1"/>
    <col min="10" max="10" width="9.85546875" customWidth="1"/>
    <col min="11" max="11" width="10.28515625" customWidth="1"/>
    <col min="12" max="12" width="11.5703125" customWidth="1"/>
    <col min="13" max="13" width="10.28515625" customWidth="1"/>
    <col min="14" max="14" width="10.140625" customWidth="1"/>
    <col min="15" max="15" width="9.42578125" customWidth="1"/>
    <col min="16" max="16" width="16.28515625" customWidth="1"/>
    <col min="17" max="17" width="23.28515625" customWidth="1"/>
  </cols>
  <sheetData>
    <row r="1" spans="1:17" ht="15" customHeight="1" x14ac:dyDescent="0.25">
      <c r="E1" s="30" t="s">
        <v>28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7" ht="15" customHeight="1" x14ac:dyDescent="0.25"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7" ht="9.75" customHeight="1" x14ac:dyDescent="0.25"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</row>
    <row r="4" spans="1:17" ht="5.25" customHeight="1" x14ac:dyDescent="0.25"/>
    <row r="5" spans="1:17" ht="6" customHeight="1" x14ac:dyDescent="0.25">
      <c r="A5" s="31" t="s">
        <v>27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1:17" x14ac:dyDescent="0.25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</row>
    <row r="7" spans="1:17" ht="15" customHeight="1" x14ac:dyDescent="0.25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</row>
    <row r="8" spans="1:17" ht="9.9499999999999993" customHeight="1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7" ht="15.75" x14ac:dyDescent="0.25">
      <c r="A9" s="32" t="s">
        <v>0</v>
      </c>
      <c r="B9" s="33" t="s">
        <v>1</v>
      </c>
      <c r="C9" s="34" t="s">
        <v>2</v>
      </c>
      <c r="D9" s="35" t="s">
        <v>8</v>
      </c>
      <c r="E9" s="36"/>
      <c r="F9" s="36"/>
      <c r="G9" s="36"/>
      <c r="H9" s="36"/>
      <c r="I9" s="36"/>
      <c r="J9" s="36"/>
      <c r="K9" s="36"/>
      <c r="L9" s="36"/>
      <c r="M9" s="36"/>
      <c r="N9" s="36"/>
      <c r="O9" s="37"/>
      <c r="P9" s="2"/>
    </row>
    <row r="10" spans="1:17" ht="31.5" customHeight="1" x14ac:dyDescent="0.25">
      <c r="A10" s="32"/>
      <c r="B10" s="33"/>
      <c r="C10" s="34"/>
      <c r="D10" s="3"/>
      <c r="E10" s="4">
        <v>2020</v>
      </c>
      <c r="F10" s="4">
        <v>2021</v>
      </c>
      <c r="G10" s="4">
        <v>2022</v>
      </c>
      <c r="H10" s="4">
        <v>2023</v>
      </c>
      <c r="I10" s="4">
        <v>2024</v>
      </c>
      <c r="J10" s="4">
        <v>2025</v>
      </c>
      <c r="K10" s="4">
        <v>2026</v>
      </c>
      <c r="L10" s="4">
        <v>2027</v>
      </c>
      <c r="M10" s="4">
        <v>2028</v>
      </c>
      <c r="N10" s="4">
        <v>2029</v>
      </c>
      <c r="O10" s="4">
        <v>2030</v>
      </c>
      <c r="P10" s="5" t="s">
        <v>3</v>
      </c>
    </row>
    <row r="11" spans="1:17" ht="15.75" x14ac:dyDescent="0.25">
      <c r="A11" s="27"/>
      <c r="B11" s="26" t="s">
        <v>11</v>
      </c>
      <c r="C11" s="10" t="s">
        <v>4</v>
      </c>
      <c r="D11" s="6"/>
      <c r="E11" s="6">
        <v>22922.162209999999</v>
      </c>
      <c r="F11" s="44">
        <v>23500.49</v>
      </c>
      <c r="G11" s="44">
        <v>26288.067999999999</v>
      </c>
      <c r="H11" s="6">
        <v>31664.789120000001</v>
      </c>
      <c r="I11" s="6">
        <v>32070.19</v>
      </c>
      <c r="J11" s="6">
        <v>30523.119999999999</v>
      </c>
      <c r="K11" s="6">
        <v>30114.42</v>
      </c>
      <c r="L11" s="44">
        <v>28715.3</v>
      </c>
      <c r="M11" s="44">
        <v>28715.3</v>
      </c>
      <c r="N11" s="44">
        <v>28715.3</v>
      </c>
      <c r="O11" s="44">
        <v>28715.3</v>
      </c>
      <c r="P11" s="44">
        <v>311944.44495999999</v>
      </c>
      <c r="Q11" s="17"/>
    </row>
    <row r="12" spans="1:17" ht="15.75" x14ac:dyDescent="0.25">
      <c r="A12" s="28"/>
      <c r="B12" s="19"/>
      <c r="C12" s="10" t="s">
        <v>5</v>
      </c>
      <c r="D12" s="7"/>
      <c r="E12" s="16">
        <v>337.4</v>
      </c>
      <c r="F12" s="7">
        <v>316.02</v>
      </c>
      <c r="G12" s="45">
        <v>59.8</v>
      </c>
      <c r="H12" s="16">
        <v>1199.1271200000001</v>
      </c>
      <c r="I12" s="16">
        <v>3.4</v>
      </c>
      <c r="J12" s="16">
        <v>3.6</v>
      </c>
      <c r="K12" s="16">
        <v>56.9</v>
      </c>
      <c r="L12" s="16">
        <v>1.3</v>
      </c>
      <c r="M12" s="16">
        <v>1.3</v>
      </c>
      <c r="N12" s="16">
        <v>1.3</v>
      </c>
      <c r="O12" s="16">
        <v>1.3</v>
      </c>
      <c r="P12" s="16">
        <v>1981.44712</v>
      </c>
    </row>
    <row r="13" spans="1:17" ht="15.75" x14ac:dyDescent="0.25">
      <c r="A13" s="28"/>
      <c r="B13" s="19"/>
      <c r="C13" s="10" t="s">
        <v>6</v>
      </c>
      <c r="D13" s="7"/>
      <c r="E13" s="7">
        <v>2747.37</v>
      </c>
      <c r="F13" s="16">
        <v>1887.23</v>
      </c>
      <c r="G13" s="9">
        <v>2001.95</v>
      </c>
      <c r="H13" s="16">
        <f>H17+H21+H25</f>
        <v>2465.9699999999998</v>
      </c>
      <c r="I13" s="7">
        <v>1510.07</v>
      </c>
      <c r="J13" s="7">
        <v>1510.07</v>
      </c>
      <c r="K13" s="7">
        <v>1510.07</v>
      </c>
      <c r="L13" s="16">
        <v>1780</v>
      </c>
      <c r="M13" s="16">
        <v>1780</v>
      </c>
      <c r="N13" s="16">
        <v>1780</v>
      </c>
      <c r="O13" s="16">
        <v>1780</v>
      </c>
      <c r="P13" s="16">
        <v>20752.73</v>
      </c>
    </row>
    <row r="14" spans="1:17" ht="24.75" customHeight="1" x14ac:dyDescent="0.25">
      <c r="A14" s="29"/>
      <c r="B14" s="19"/>
      <c r="C14" s="11" t="s">
        <v>7</v>
      </c>
      <c r="D14" s="8"/>
      <c r="E14" s="7">
        <v>19837.392210000002</v>
      </c>
      <c r="F14" s="7">
        <v>21297.24063</v>
      </c>
      <c r="G14" s="45">
        <v>24226.317999999999</v>
      </c>
      <c r="H14" s="7">
        <v>27999.691999999999</v>
      </c>
      <c r="I14" s="16">
        <v>30556.719000000001</v>
      </c>
      <c r="J14" s="7">
        <v>29009.45</v>
      </c>
      <c r="K14" s="7">
        <v>28547.45</v>
      </c>
      <c r="L14" s="16">
        <v>26934</v>
      </c>
      <c r="M14" s="16">
        <v>26934</v>
      </c>
      <c r="N14" s="16">
        <v>26934</v>
      </c>
      <c r="O14" s="16">
        <v>26934</v>
      </c>
      <c r="P14" s="16">
        <v>289210.26283999998</v>
      </c>
    </row>
    <row r="15" spans="1:17" ht="20.25" customHeight="1" x14ac:dyDescent="0.25">
      <c r="A15" s="18">
        <v>1</v>
      </c>
      <c r="B15" s="26" t="s">
        <v>15</v>
      </c>
      <c r="C15" s="10" t="s">
        <v>4</v>
      </c>
      <c r="D15" s="6"/>
      <c r="E15" s="44">
        <v>18.7</v>
      </c>
      <c r="F15" s="6">
        <f t="shared" ref="F15:K15" si="0">SUM(F16+F17+F18)</f>
        <v>5.9300000000000006</v>
      </c>
      <c r="G15" s="46">
        <f t="shared" si="0"/>
        <v>32.9</v>
      </c>
      <c r="H15" s="44">
        <v>14.3</v>
      </c>
      <c r="I15" s="44">
        <f t="shared" si="0"/>
        <v>12.7</v>
      </c>
      <c r="J15" s="44">
        <f t="shared" si="0"/>
        <v>12.8</v>
      </c>
      <c r="K15" s="44">
        <f t="shared" si="0"/>
        <v>32.5</v>
      </c>
      <c r="L15" s="44">
        <f t="shared" ref="L15:O15" si="1">SUM(L16+L17+L18)</f>
        <v>5.6</v>
      </c>
      <c r="M15" s="44">
        <f t="shared" si="1"/>
        <v>5.6</v>
      </c>
      <c r="N15" s="44">
        <f t="shared" si="1"/>
        <v>5.6</v>
      </c>
      <c r="O15" s="44">
        <f t="shared" si="1"/>
        <v>5.6</v>
      </c>
      <c r="P15" s="6">
        <f t="shared" ref="P15:P30" si="2">SUM(E15:O15)</f>
        <v>152.22999999999996</v>
      </c>
    </row>
    <row r="16" spans="1:17" ht="18" customHeight="1" x14ac:dyDescent="0.25">
      <c r="A16" s="18"/>
      <c r="B16" s="26"/>
      <c r="C16" s="10" t="s">
        <v>5</v>
      </c>
      <c r="D16" s="7"/>
      <c r="E16" s="16">
        <v>6.7</v>
      </c>
      <c r="F16" s="16">
        <v>0.7</v>
      </c>
      <c r="G16" s="45">
        <v>27.9</v>
      </c>
      <c r="H16" s="16">
        <v>4.5</v>
      </c>
      <c r="I16" s="16">
        <v>2.2000000000000002</v>
      </c>
      <c r="J16" s="16">
        <v>2.2999999999999998</v>
      </c>
      <c r="K16" s="16">
        <v>32.5</v>
      </c>
      <c r="L16" s="16">
        <v>0.6</v>
      </c>
      <c r="M16" s="16">
        <v>0.6</v>
      </c>
      <c r="N16" s="16">
        <v>0.6</v>
      </c>
      <c r="O16" s="16">
        <v>0.6</v>
      </c>
      <c r="P16" s="16">
        <f t="shared" si="2"/>
        <v>79.199999999999974</v>
      </c>
    </row>
    <row r="17" spans="1:16" ht="19.5" customHeight="1" x14ac:dyDescent="0.25">
      <c r="A17" s="18"/>
      <c r="B17" s="26"/>
      <c r="C17" s="10" t="s">
        <v>6</v>
      </c>
      <c r="D17" s="7"/>
      <c r="E17" s="7">
        <v>0</v>
      </c>
      <c r="F17" s="7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f t="shared" si="2"/>
        <v>0</v>
      </c>
    </row>
    <row r="18" spans="1:16" ht="26.25" customHeight="1" x14ac:dyDescent="0.25">
      <c r="A18" s="18"/>
      <c r="B18" s="26"/>
      <c r="C18" s="11" t="s">
        <v>7</v>
      </c>
      <c r="D18" s="8"/>
      <c r="E18" s="16">
        <v>12</v>
      </c>
      <c r="F18" s="7">
        <v>5.23</v>
      </c>
      <c r="G18" s="45">
        <v>5</v>
      </c>
      <c r="H18" s="16">
        <v>9.8000000000000007</v>
      </c>
      <c r="I18" s="16">
        <v>10.5</v>
      </c>
      <c r="J18" s="16">
        <v>10.5</v>
      </c>
      <c r="K18" s="7">
        <v>0</v>
      </c>
      <c r="L18" s="16">
        <v>5</v>
      </c>
      <c r="M18" s="16">
        <v>5</v>
      </c>
      <c r="N18" s="16">
        <v>5</v>
      </c>
      <c r="O18" s="16">
        <v>5</v>
      </c>
      <c r="P18" s="7">
        <f t="shared" si="2"/>
        <v>73.03</v>
      </c>
    </row>
    <row r="19" spans="1:16" ht="15.75" x14ac:dyDescent="0.25">
      <c r="A19" s="18" t="s">
        <v>9</v>
      </c>
      <c r="B19" s="19" t="s">
        <v>16</v>
      </c>
      <c r="C19" s="10" t="s">
        <v>4</v>
      </c>
      <c r="D19" s="7"/>
      <c r="E19" s="7">
        <v>22514.572209999998</v>
      </c>
      <c r="F19" s="7">
        <f t="shared" ref="F19:K19" si="3">SUM(F20+F21+F22)</f>
        <v>22897.625629999999</v>
      </c>
      <c r="G19" s="9">
        <f t="shared" si="3"/>
        <v>26146.228999999999</v>
      </c>
      <c r="H19" s="7">
        <v>31596.879099999998</v>
      </c>
      <c r="I19" s="16">
        <f t="shared" si="3"/>
        <v>31974.069</v>
      </c>
      <c r="J19" s="7">
        <v>30523.119999999999</v>
      </c>
      <c r="K19" s="16">
        <f t="shared" si="3"/>
        <v>29998.5</v>
      </c>
      <c r="L19" s="16">
        <f t="shared" ref="L19:O19" si="4">SUM(L20+L21+L22)</f>
        <v>28634.7</v>
      </c>
      <c r="M19" s="16">
        <f t="shared" si="4"/>
        <v>28634.7</v>
      </c>
      <c r="N19" s="16">
        <f t="shared" si="4"/>
        <v>28634.7</v>
      </c>
      <c r="O19" s="16">
        <f t="shared" si="4"/>
        <v>28634.7</v>
      </c>
      <c r="P19" s="16">
        <v>310189.79593999998</v>
      </c>
    </row>
    <row r="20" spans="1:16" ht="15.75" x14ac:dyDescent="0.25">
      <c r="A20" s="18"/>
      <c r="B20" s="19"/>
      <c r="C20" s="10" t="s">
        <v>5</v>
      </c>
      <c r="D20" s="7"/>
      <c r="E20" s="16">
        <v>4.9000000000000004</v>
      </c>
      <c r="F20" s="7">
        <v>1.42</v>
      </c>
      <c r="G20" s="45">
        <v>31.9</v>
      </c>
      <c r="H20" s="16">
        <v>1194.6271200000001</v>
      </c>
      <c r="I20" s="16">
        <v>1.2</v>
      </c>
      <c r="J20" s="16">
        <v>1.3</v>
      </c>
      <c r="K20" s="16">
        <v>24.4</v>
      </c>
      <c r="L20" s="16">
        <v>0.7</v>
      </c>
      <c r="M20" s="16">
        <v>0.7</v>
      </c>
      <c r="N20" s="16">
        <v>0.7</v>
      </c>
      <c r="O20" s="16">
        <v>0.7</v>
      </c>
      <c r="P20" s="16">
        <f t="shared" si="2"/>
        <v>1262.5471200000004</v>
      </c>
    </row>
    <row r="21" spans="1:16" ht="15.75" x14ac:dyDescent="0.25">
      <c r="A21" s="18"/>
      <c r="B21" s="19"/>
      <c r="C21" s="10" t="s">
        <v>6</v>
      </c>
      <c r="D21" s="7"/>
      <c r="E21" s="7">
        <v>2684.5</v>
      </c>
      <c r="F21" s="7">
        <v>1854.4</v>
      </c>
      <c r="G21" s="9">
        <f>2023.9-58</f>
        <v>1965.9</v>
      </c>
      <c r="H21" s="16">
        <f>2465.97-H25</f>
        <v>2412.8999999999996</v>
      </c>
      <c r="I21" s="16">
        <v>1427.5</v>
      </c>
      <c r="J21" s="16">
        <v>1427.5</v>
      </c>
      <c r="K21" s="16">
        <v>1427.5</v>
      </c>
      <c r="L21" s="16">
        <v>1706</v>
      </c>
      <c r="M21" s="16">
        <v>1706</v>
      </c>
      <c r="N21" s="16">
        <v>1706</v>
      </c>
      <c r="O21" s="16">
        <v>1706</v>
      </c>
      <c r="P21" s="16">
        <f t="shared" si="2"/>
        <v>20024.199999999997</v>
      </c>
    </row>
    <row r="22" spans="1:16" ht="27" customHeight="1" x14ac:dyDescent="0.25">
      <c r="A22" s="18"/>
      <c r="B22" s="19"/>
      <c r="C22" s="11" t="s">
        <v>7</v>
      </c>
      <c r="D22" s="8"/>
      <c r="E22" s="7">
        <v>19825.172210000001</v>
      </c>
      <c r="F22" s="7">
        <v>21041.805629999999</v>
      </c>
      <c r="G22" s="16">
        <v>24148.429</v>
      </c>
      <c r="H22" s="7">
        <f>27999.692-0.54-9.8</f>
        <v>27989.351999999999</v>
      </c>
      <c r="I22" s="16">
        <v>30545.368999999999</v>
      </c>
      <c r="J22" s="16">
        <v>28998.1</v>
      </c>
      <c r="K22" s="16">
        <v>28546.6</v>
      </c>
      <c r="L22" s="16">
        <v>26928</v>
      </c>
      <c r="M22" s="16">
        <v>26928</v>
      </c>
      <c r="N22" s="16">
        <v>26928</v>
      </c>
      <c r="O22" s="16">
        <v>26928</v>
      </c>
      <c r="P22" s="16">
        <v>288806.82883999997</v>
      </c>
    </row>
    <row r="23" spans="1:16" ht="15.75" customHeight="1" x14ac:dyDescent="0.25">
      <c r="A23" s="20">
        <v>3</v>
      </c>
      <c r="B23" s="23" t="s">
        <v>17</v>
      </c>
      <c r="C23" s="10" t="s">
        <v>4</v>
      </c>
      <c r="D23" s="8"/>
      <c r="E23" s="7">
        <v>63.09</v>
      </c>
      <c r="F23" s="7">
        <v>0</v>
      </c>
      <c r="G23" s="7">
        <v>0</v>
      </c>
      <c r="H23" s="7">
        <v>53.61</v>
      </c>
      <c r="I23" s="7">
        <v>83.42</v>
      </c>
      <c r="J23" s="7">
        <v>83.42</v>
      </c>
      <c r="K23" s="7">
        <v>83.42</v>
      </c>
      <c r="L23" s="16">
        <v>75</v>
      </c>
      <c r="M23" s="16">
        <v>75</v>
      </c>
      <c r="N23" s="16">
        <v>75</v>
      </c>
      <c r="O23" s="16">
        <v>75</v>
      </c>
      <c r="P23" s="7">
        <f t="shared" si="2"/>
        <v>666.96</v>
      </c>
    </row>
    <row r="24" spans="1:16" ht="13.5" customHeight="1" x14ac:dyDescent="0.25">
      <c r="A24" s="21"/>
      <c r="B24" s="24"/>
      <c r="C24" s="10" t="s">
        <v>5</v>
      </c>
      <c r="D24" s="8"/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</row>
    <row r="25" spans="1:16" ht="18" customHeight="1" x14ac:dyDescent="0.25">
      <c r="A25" s="21"/>
      <c r="B25" s="24"/>
      <c r="C25" s="10" t="s">
        <v>6</v>
      </c>
      <c r="D25" s="8"/>
      <c r="E25" s="7">
        <v>62.87</v>
      </c>
      <c r="F25" s="7">
        <v>0</v>
      </c>
      <c r="G25" s="7">
        <v>0</v>
      </c>
      <c r="H25" s="7">
        <v>53.07</v>
      </c>
      <c r="I25" s="7">
        <v>82.57</v>
      </c>
      <c r="J25" s="7">
        <v>82.57</v>
      </c>
      <c r="K25" s="7">
        <v>82.57</v>
      </c>
      <c r="L25" s="16">
        <v>74</v>
      </c>
      <c r="M25" s="16">
        <v>74</v>
      </c>
      <c r="N25" s="16">
        <v>74</v>
      </c>
      <c r="O25" s="16">
        <v>74</v>
      </c>
      <c r="P25" s="7">
        <v>659.65</v>
      </c>
    </row>
    <row r="26" spans="1:16" ht="24" customHeight="1" x14ac:dyDescent="0.25">
      <c r="A26" s="22"/>
      <c r="B26" s="25"/>
      <c r="C26" s="11" t="s">
        <v>7</v>
      </c>
      <c r="D26" s="8"/>
      <c r="E26" s="7">
        <v>0.22</v>
      </c>
      <c r="F26" s="7">
        <v>0</v>
      </c>
      <c r="G26" s="7">
        <v>0</v>
      </c>
      <c r="H26" s="7">
        <v>0.54</v>
      </c>
      <c r="I26" s="7">
        <v>0.85</v>
      </c>
      <c r="J26" s="7">
        <v>0.85</v>
      </c>
      <c r="K26" s="7">
        <v>0.85</v>
      </c>
      <c r="L26" s="7">
        <v>1</v>
      </c>
      <c r="M26" s="7">
        <v>1</v>
      </c>
      <c r="N26" s="7">
        <v>1</v>
      </c>
      <c r="O26" s="7">
        <v>1</v>
      </c>
      <c r="P26" s="7">
        <v>7.31</v>
      </c>
    </row>
    <row r="27" spans="1:16" ht="15.75" x14ac:dyDescent="0.25">
      <c r="A27" s="18" t="s">
        <v>13</v>
      </c>
      <c r="B27" s="19" t="s">
        <v>23</v>
      </c>
      <c r="C27" s="10" t="s">
        <v>4</v>
      </c>
      <c r="D27" s="7"/>
      <c r="E27" s="7">
        <v>0</v>
      </c>
      <c r="F27" s="7">
        <f t="shared" ref="F27:G27" si="5">SUM(F28:F30)</f>
        <v>33.04</v>
      </c>
      <c r="G27" s="16">
        <f t="shared" si="5"/>
        <v>67.338999999999999</v>
      </c>
      <c r="H27" s="7">
        <v>0</v>
      </c>
      <c r="I27" s="7">
        <v>83.42</v>
      </c>
      <c r="J27" s="7">
        <v>83.42</v>
      </c>
      <c r="K27" s="7">
        <v>83.42</v>
      </c>
      <c r="L27" s="7">
        <v>0</v>
      </c>
      <c r="M27" s="7">
        <v>0</v>
      </c>
      <c r="N27" s="7">
        <v>0</v>
      </c>
      <c r="O27" s="7">
        <v>0</v>
      </c>
      <c r="P27" s="16">
        <f t="shared" si="2"/>
        <v>350.63900000000001</v>
      </c>
    </row>
    <row r="28" spans="1:16" ht="15.75" x14ac:dyDescent="0.25">
      <c r="A28" s="18"/>
      <c r="B28" s="19"/>
      <c r="C28" s="10" t="s">
        <v>5</v>
      </c>
      <c r="D28" s="7"/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f t="shared" si="2"/>
        <v>0</v>
      </c>
    </row>
    <row r="29" spans="1:16" ht="15.75" x14ac:dyDescent="0.25">
      <c r="A29" s="18"/>
      <c r="B29" s="19"/>
      <c r="C29" s="10" t="s">
        <v>6</v>
      </c>
      <c r="D29" s="7"/>
      <c r="E29" s="7">
        <v>0</v>
      </c>
      <c r="F29" s="16">
        <v>32.835000000000001</v>
      </c>
      <c r="G29" s="7">
        <v>36.049999999999997</v>
      </c>
      <c r="H29" s="7">
        <v>0</v>
      </c>
      <c r="I29" s="7">
        <v>82.57</v>
      </c>
      <c r="J29" s="7">
        <v>82.57</v>
      </c>
      <c r="K29" s="7">
        <v>82.57</v>
      </c>
      <c r="L29" s="7">
        <v>0</v>
      </c>
      <c r="M29" s="7">
        <v>0</v>
      </c>
      <c r="N29" s="7">
        <v>0</v>
      </c>
      <c r="O29" s="7">
        <v>0</v>
      </c>
      <c r="P29" s="16">
        <f t="shared" si="2"/>
        <v>316.59499999999997</v>
      </c>
    </row>
    <row r="30" spans="1:16" ht="56.25" customHeight="1" x14ac:dyDescent="0.25">
      <c r="A30" s="18"/>
      <c r="B30" s="19"/>
      <c r="C30" s="15" t="s">
        <v>7</v>
      </c>
      <c r="D30" s="8"/>
      <c r="E30" s="7">
        <v>0</v>
      </c>
      <c r="F30" s="7">
        <v>0.20499999999999999</v>
      </c>
      <c r="G30" s="16">
        <f>31.289</f>
        <v>31.289000000000001</v>
      </c>
      <c r="H30" s="7">
        <v>0</v>
      </c>
      <c r="I30" s="7">
        <v>0.85</v>
      </c>
      <c r="J30" s="7">
        <v>0.85</v>
      </c>
      <c r="K30" s="7">
        <v>0.85</v>
      </c>
      <c r="L30" s="7">
        <v>0</v>
      </c>
      <c r="M30" s="7">
        <v>0</v>
      </c>
      <c r="N30" s="7">
        <v>0</v>
      </c>
      <c r="O30" s="7">
        <v>0</v>
      </c>
      <c r="P30" s="16">
        <f t="shared" si="2"/>
        <v>34.044000000000004</v>
      </c>
    </row>
    <row r="31" spans="1:16" ht="14.25" customHeight="1" x14ac:dyDescent="0.25">
      <c r="A31" s="18" t="s">
        <v>24</v>
      </c>
      <c r="B31" s="19" t="s">
        <v>20</v>
      </c>
      <c r="C31" s="10" t="s">
        <v>4</v>
      </c>
      <c r="D31" s="7"/>
      <c r="E31" s="7">
        <v>0</v>
      </c>
      <c r="F31" s="7">
        <v>0</v>
      </c>
      <c r="G31" s="7">
        <v>0</v>
      </c>
      <c r="H31" s="7">
        <f t="shared" ref="H31:J31" si="6">SUM(H32:H34)</f>
        <v>53.61</v>
      </c>
      <c r="I31" s="7">
        <f t="shared" si="6"/>
        <v>83.419999999999987</v>
      </c>
      <c r="J31" s="7">
        <f t="shared" si="6"/>
        <v>83.419999999999987</v>
      </c>
      <c r="K31" s="7">
        <v>83.42</v>
      </c>
      <c r="L31" s="7">
        <v>75</v>
      </c>
      <c r="M31" s="7">
        <v>75</v>
      </c>
      <c r="N31" s="7">
        <v>75</v>
      </c>
      <c r="O31" s="7">
        <v>75</v>
      </c>
      <c r="P31" s="7">
        <v>603.87</v>
      </c>
    </row>
    <row r="32" spans="1:16" ht="17.25" customHeight="1" x14ac:dyDescent="0.25">
      <c r="A32" s="18"/>
      <c r="B32" s="19"/>
      <c r="C32" s="10" t="s">
        <v>5</v>
      </c>
      <c r="D32" s="7"/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f t="shared" ref="P32:P34" si="7">SUM(E32:O32)</f>
        <v>0</v>
      </c>
    </row>
    <row r="33" spans="1:16" ht="16.5" customHeight="1" x14ac:dyDescent="0.25">
      <c r="A33" s="18"/>
      <c r="B33" s="19"/>
      <c r="C33" s="10" t="s">
        <v>6</v>
      </c>
      <c r="D33" s="7"/>
      <c r="E33" s="7">
        <v>0</v>
      </c>
      <c r="F33" s="7">
        <v>0</v>
      </c>
      <c r="G33" s="7">
        <v>0</v>
      </c>
      <c r="H33" s="7">
        <v>53.07</v>
      </c>
      <c r="I33" s="7">
        <v>82.57</v>
      </c>
      <c r="J33" s="7">
        <v>82.57</v>
      </c>
      <c r="K33" s="7">
        <v>82.57</v>
      </c>
      <c r="L33" s="7">
        <v>74</v>
      </c>
      <c r="M33" s="7">
        <v>74</v>
      </c>
      <c r="N33" s="7">
        <v>74</v>
      </c>
      <c r="O33" s="7">
        <v>74</v>
      </c>
      <c r="P33" s="7">
        <f t="shared" si="7"/>
        <v>596.78</v>
      </c>
    </row>
    <row r="34" spans="1:16" ht="26.25" customHeight="1" x14ac:dyDescent="0.25">
      <c r="A34" s="18"/>
      <c r="B34" s="19"/>
      <c r="C34" s="15" t="s">
        <v>7</v>
      </c>
      <c r="D34" s="8"/>
      <c r="E34" s="7">
        <v>0</v>
      </c>
      <c r="F34" s="7">
        <v>0</v>
      </c>
      <c r="G34" s="7">
        <v>0</v>
      </c>
      <c r="H34" s="7">
        <v>0.54</v>
      </c>
      <c r="I34" s="7">
        <v>0.85</v>
      </c>
      <c r="J34" s="7">
        <v>0.85</v>
      </c>
      <c r="K34" s="7">
        <v>0.85</v>
      </c>
      <c r="L34" s="7">
        <v>1</v>
      </c>
      <c r="M34" s="7">
        <v>1</v>
      </c>
      <c r="N34" s="7">
        <v>1</v>
      </c>
      <c r="O34" s="7">
        <v>1</v>
      </c>
      <c r="P34" s="7">
        <f t="shared" si="7"/>
        <v>7.09</v>
      </c>
    </row>
    <row r="35" spans="1:16" ht="15.75" customHeight="1" x14ac:dyDescent="0.25">
      <c r="A35" s="38" t="s">
        <v>25</v>
      </c>
      <c r="B35" s="41" t="s">
        <v>21</v>
      </c>
      <c r="C35" s="12" t="s">
        <v>4</v>
      </c>
      <c r="D35" s="7"/>
      <c r="E35" s="7">
        <v>0</v>
      </c>
      <c r="F35" s="7">
        <v>0</v>
      </c>
      <c r="G35" s="7">
        <f>SUM(G36+G37+G38)</f>
        <v>0</v>
      </c>
      <c r="H35" s="16">
        <v>28</v>
      </c>
      <c r="I35" s="16">
        <v>28</v>
      </c>
      <c r="J35" s="16">
        <v>28</v>
      </c>
      <c r="K35" s="16">
        <v>28</v>
      </c>
      <c r="L35" s="7">
        <f t="shared" ref="L35:O35" si="8">SUM(L36+L37+L38)</f>
        <v>0</v>
      </c>
      <c r="M35" s="7">
        <f t="shared" si="8"/>
        <v>0</v>
      </c>
      <c r="N35" s="7">
        <f t="shared" si="8"/>
        <v>0</v>
      </c>
      <c r="O35" s="7">
        <f t="shared" si="8"/>
        <v>0</v>
      </c>
      <c r="P35" s="16">
        <v>112</v>
      </c>
    </row>
    <row r="36" spans="1:16" ht="15.75" x14ac:dyDescent="0.25">
      <c r="A36" s="39"/>
      <c r="B36" s="42"/>
      <c r="C36" s="12" t="s">
        <v>5</v>
      </c>
      <c r="D36" s="7"/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f t="shared" ref="P36:P42" si="9">SUM(E36:O36)</f>
        <v>0</v>
      </c>
    </row>
    <row r="37" spans="1:16" ht="18" customHeight="1" x14ac:dyDescent="0.25">
      <c r="A37" s="39"/>
      <c r="B37" s="42"/>
      <c r="C37" s="12" t="s">
        <v>6</v>
      </c>
      <c r="D37" s="7"/>
      <c r="E37" s="7">
        <v>0</v>
      </c>
      <c r="F37" s="7">
        <v>0</v>
      </c>
      <c r="G37" s="7">
        <v>0</v>
      </c>
      <c r="H37" s="7">
        <v>27.72</v>
      </c>
      <c r="I37" s="7">
        <v>27.72</v>
      </c>
      <c r="J37" s="7">
        <v>27.72</v>
      </c>
      <c r="K37" s="7">
        <v>27.72</v>
      </c>
      <c r="L37" s="7">
        <v>0</v>
      </c>
      <c r="M37" s="7">
        <v>0</v>
      </c>
      <c r="N37" s="7">
        <v>0</v>
      </c>
      <c r="O37" s="7">
        <v>0</v>
      </c>
      <c r="P37" s="7">
        <f t="shared" si="9"/>
        <v>110.88</v>
      </c>
    </row>
    <row r="38" spans="1:16" ht="27" customHeight="1" x14ac:dyDescent="0.25">
      <c r="A38" s="40"/>
      <c r="B38" s="43"/>
      <c r="C38" s="13" t="s">
        <v>7</v>
      </c>
      <c r="D38" s="8"/>
      <c r="E38" s="7">
        <v>0</v>
      </c>
      <c r="F38" s="7">
        <v>0</v>
      </c>
      <c r="G38" s="7">
        <v>0</v>
      </c>
      <c r="H38" s="7">
        <v>0.28000000000000003</v>
      </c>
      <c r="I38" s="7">
        <v>0.28000000000000003</v>
      </c>
      <c r="J38" s="7">
        <v>0.28000000000000003</v>
      </c>
      <c r="K38" s="7">
        <v>0.28000000000000003</v>
      </c>
      <c r="L38" s="7">
        <v>0</v>
      </c>
      <c r="M38" s="7">
        <v>0</v>
      </c>
      <c r="N38" s="7">
        <v>0</v>
      </c>
      <c r="O38" s="7">
        <v>0</v>
      </c>
      <c r="P38" s="7">
        <f t="shared" si="9"/>
        <v>1.1200000000000001</v>
      </c>
    </row>
    <row r="39" spans="1:16" ht="15.75" customHeight="1" x14ac:dyDescent="0.25">
      <c r="A39" s="38" t="s">
        <v>26</v>
      </c>
      <c r="B39" s="41" t="s">
        <v>22</v>
      </c>
      <c r="C39" s="14" t="s">
        <v>4</v>
      </c>
      <c r="D39" s="7"/>
      <c r="E39" s="7">
        <v>0</v>
      </c>
      <c r="F39" s="7">
        <v>0</v>
      </c>
      <c r="G39" s="7">
        <f t="shared" ref="G39" si="10">SUM(G40:G42)</f>
        <v>0</v>
      </c>
      <c r="H39" s="16">
        <v>25.61</v>
      </c>
      <c r="I39" s="16">
        <v>55.42</v>
      </c>
      <c r="J39" s="16">
        <v>55.42</v>
      </c>
      <c r="K39" s="7">
        <v>55.42</v>
      </c>
      <c r="L39" s="7">
        <v>0</v>
      </c>
      <c r="M39" s="7">
        <v>0</v>
      </c>
      <c r="N39" s="7">
        <v>0</v>
      </c>
      <c r="O39" s="7">
        <v>0</v>
      </c>
      <c r="P39" s="7">
        <f t="shared" si="9"/>
        <v>191.87</v>
      </c>
    </row>
    <row r="40" spans="1:16" ht="15.75" x14ac:dyDescent="0.25">
      <c r="A40" s="39"/>
      <c r="B40" s="42"/>
      <c r="C40" s="14" t="s">
        <v>5</v>
      </c>
      <c r="D40" s="7"/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f t="shared" si="9"/>
        <v>0</v>
      </c>
    </row>
    <row r="41" spans="1:16" ht="15.75" x14ac:dyDescent="0.25">
      <c r="A41" s="39"/>
      <c r="B41" s="42"/>
      <c r="C41" s="14" t="s">
        <v>6</v>
      </c>
      <c r="D41" s="7"/>
      <c r="E41" s="7">
        <v>0</v>
      </c>
      <c r="F41" s="7">
        <v>0</v>
      </c>
      <c r="G41" s="7">
        <v>0</v>
      </c>
      <c r="H41" s="7">
        <v>25.35</v>
      </c>
      <c r="I41" s="7">
        <v>54.85</v>
      </c>
      <c r="J41" s="7">
        <v>54.85</v>
      </c>
      <c r="K41" s="7">
        <v>54.85</v>
      </c>
      <c r="L41" s="7">
        <v>0</v>
      </c>
      <c r="M41" s="7">
        <v>0</v>
      </c>
      <c r="N41" s="7">
        <v>0</v>
      </c>
      <c r="O41" s="7">
        <v>0</v>
      </c>
      <c r="P41" s="16">
        <f t="shared" si="9"/>
        <v>189.9</v>
      </c>
    </row>
    <row r="42" spans="1:16" ht="28.5" customHeight="1" x14ac:dyDescent="0.25">
      <c r="A42" s="40"/>
      <c r="B42" s="43"/>
      <c r="C42" s="15" t="s">
        <v>7</v>
      </c>
      <c r="D42" s="8"/>
      <c r="E42" s="7">
        <v>0</v>
      </c>
      <c r="F42" s="7"/>
      <c r="G42" s="7">
        <v>0</v>
      </c>
      <c r="H42" s="7">
        <v>0.26</v>
      </c>
      <c r="I42" s="7">
        <v>0.56999999999999995</v>
      </c>
      <c r="J42" s="7">
        <v>0.56999999999999995</v>
      </c>
      <c r="K42" s="7">
        <v>0.56999999999999995</v>
      </c>
      <c r="L42" s="7">
        <v>0</v>
      </c>
      <c r="M42" s="7">
        <v>0</v>
      </c>
      <c r="N42" s="7">
        <v>0</v>
      </c>
      <c r="O42" s="7">
        <v>0</v>
      </c>
      <c r="P42" s="7">
        <f t="shared" si="9"/>
        <v>1.9699999999999998</v>
      </c>
    </row>
    <row r="43" spans="1:16" ht="15.75" customHeight="1" x14ac:dyDescent="0.25">
      <c r="A43" s="20" t="s">
        <v>10</v>
      </c>
      <c r="B43" s="23" t="s">
        <v>18</v>
      </c>
      <c r="C43" s="12" t="s">
        <v>4</v>
      </c>
      <c r="D43" s="7"/>
      <c r="E43" s="7">
        <v>0</v>
      </c>
      <c r="F43" s="16">
        <v>313.89999999999998</v>
      </c>
      <c r="G43" s="7">
        <f>SUM(G44+G45+G46)</f>
        <v>0</v>
      </c>
      <c r="H43" s="7">
        <f t="shared" ref="H43:O43" si="11">SUM(H44+H45+H46)</f>
        <v>0</v>
      </c>
      <c r="I43" s="7">
        <f t="shared" si="11"/>
        <v>0</v>
      </c>
      <c r="J43" s="7">
        <f t="shared" si="11"/>
        <v>0</v>
      </c>
      <c r="K43" s="7">
        <f t="shared" si="11"/>
        <v>0</v>
      </c>
      <c r="L43" s="7">
        <f t="shared" si="11"/>
        <v>0</v>
      </c>
      <c r="M43" s="7">
        <f t="shared" si="11"/>
        <v>0</v>
      </c>
      <c r="N43" s="7">
        <f t="shared" si="11"/>
        <v>0</v>
      </c>
      <c r="O43" s="7">
        <f t="shared" si="11"/>
        <v>0</v>
      </c>
      <c r="P43" s="16">
        <f t="shared" ref="P43:P50" si="12">SUM(E43:O43)</f>
        <v>313.89999999999998</v>
      </c>
    </row>
    <row r="44" spans="1:16" ht="15.75" x14ac:dyDescent="0.25">
      <c r="A44" s="21"/>
      <c r="B44" s="24"/>
      <c r="C44" s="12" t="s">
        <v>5</v>
      </c>
      <c r="D44" s="7"/>
      <c r="E44" s="7">
        <v>0</v>
      </c>
      <c r="F44" s="16">
        <v>313.89999999999998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16">
        <f t="shared" si="12"/>
        <v>313.89999999999998</v>
      </c>
    </row>
    <row r="45" spans="1:16" ht="15.75" x14ac:dyDescent="0.25">
      <c r="A45" s="21"/>
      <c r="B45" s="24"/>
      <c r="C45" s="12" t="s">
        <v>6</v>
      </c>
      <c r="D45" s="7"/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f t="shared" si="12"/>
        <v>0</v>
      </c>
    </row>
    <row r="46" spans="1:16" ht="25.5" x14ac:dyDescent="0.25">
      <c r="A46" s="22"/>
      <c r="B46" s="25"/>
      <c r="C46" s="13" t="s">
        <v>7</v>
      </c>
      <c r="D46" s="8"/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f t="shared" si="12"/>
        <v>0</v>
      </c>
    </row>
    <row r="47" spans="1:16" ht="15.75" customHeight="1" x14ac:dyDescent="0.25">
      <c r="A47" s="20" t="s">
        <v>12</v>
      </c>
      <c r="B47" s="23" t="s">
        <v>19</v>
      </c>
      <c r="C47" s="14" t="s">
        <v>4</v>
      </c>
      <c r="D47" s="7"/>
      <c r="E47" s="16">
        <v>325.8</v>
      </c>
      <c r="F47" s="16">
        <v>250</v>
      </c>
      <c r="G47" s="7">
        <f t="shared" ref="G47:J47" si="13">SUM(G48:G50)</f>
        <v>0</v>
      </c>
      <c r="H47" s="7">
        <f t="shared" si="13"/>
        <v>0</v>
      </c>
      <c r="I47" s="7">
        <f t="shared" si="13"/>
        <v>0</v>
      </c>
      <c r="J47" s="7">
        <f t="shared" si="13"/>
        <v>0</v>
      </c>
      <c r="K47" s="16">
        <v>1700</v>
      </c>
      <c r="L47" s="7">
        <v>0</v>
      </c>
      <c r="M47" s="7">
        <v>0</v>
      </c>
      <c r="N47" s="7">
        <v>0</v>
      </c>
      <c r="O47" s="7">
        <v>0</v>
      </c>
      <c r="P47" s="16">
        <f t="shared" si="12"/>
        <v>2275.8000000000002</v>
      </c>
    </row>
    <row r="48" spans="1:16" ht="15.75" x14ac:dyDescent="0.25">
      <c r="A48" s="21"/>
      <c r="B48" s="24"/>
      <c r="C48" s="14" t="s">
        <v>5</v>
      </c>
      <c r="D48" s="7"/>
      <c r="E48" s="16">
        <v>325.8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16">
        <f t="shared" si="12"/>
        <v>325.8</v>
      </c>
    </row>
    <row r="49" spans="1:16" ht="15.75" x14ac:dyDescent="0.25">
      <c r="A49" s="21"/>
      <c r="B49" s="24"/>
      <c r="C49" s="14" t="s">
        <v>6</v>
      </c>
      <c r="D49" s="7"/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f t="shared" si="12"/>
        <v>0</v>
      </c>
    </row>
    <row r="50" spans="1:16" ht="26.25" x14ac:dyDescent="0.25">
      <c r="A50" s="22"/>
      <c r="B50" s="25"/>
      <c r="C50" s="15" t="s">
        <v>7</v>
      </c>
      <c r="D50" s="8"/>
      <c r="E50" s="7">
        <v>0</v>
      </c>
      <c r="F50" s="16">
        <v>250</v>
      </c>
      <c r="G50" s="7">
        <v>0</v>
      </c>
      <c r="H50" s="7">
        <v>0</v>
      </c>
      <c r="I50" s="7">
        <v>0</v>
      </c>
      <c r="J50" s="7">
        <v>0</v>
      </c>
      <c r="K50" s="16">
        <v>1700</v>
      </c>
      <c r="L50" s="7">
        <v>0</v>
      </c>
      <c r="M50" s="7">
        <v>0</v>
      </c>
      <c r="N50" s="7">
        <v>0</v>
      </c>
      <c r="O50" s="7">
        <v>0</v>
      </c>
      <c r="P50" s="16">
        <f t="shared" si="12"/>
        <v>1950</v>
      </c>
    </row>
    <row r="51" spans="1:16" ht="15.75" customHeight="1" x14ac:dyDescent="0.25">
      <c r="A51" s="20" t="s">
        <v>14</v>
      </c>
      <c r="B51" s="23" t="s">
        <v>29</v>
      </c>
      <c r="C51" s="14" t="s">
        <v>4</v>
      </c>
      <c r="D51" s="7"/>
      <c r="E51" s="7">
        <v>0</v>
      </c>
      <c r="F51" s="7">
        <f>F54</f>
        <v>0</v>
      </c>
      <c r="G51" s="16">
        <f>G54</f>
        <v>41.6</v>
      </c>
      <c r="H51" s="7">
        <f t="shared" ref="H51:J51" si="14">SUM(H52:H54)</f>
        <v>0</v>
      </c>
      <c r="I51" s="7">
        <f t="shared" si="14"/>
        <v>0</v>
      </c>
      <c r="J51" s="7">
        <f t="shared" si="14"/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16">
        <f t="shared" ref="P51:P54" si="15">SUM(E51:O51)</f>
        <v>41.6</v>
      </c>
    </row>
    <row r="52" spans="1:16" ht="15.75" x14ac:dyDescent="0.25">
      <c r="A52" s="21"/>
      <c r="B52" s="24"/>
      <c r="C52" s="14" t="s">
        <v>5</v>
      </c>
      <c r="D52" s="7"/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f t="shared" si="15"/>
        <v>0</v>
      </c>
    </row>
    <row r="53" spans="1:16" ht="15.75" x14ac:dyDescent="0.25">
      <c r="A53" s="21"/>
      <c r="B53" s="24"/>
      <c r="C53" s="14" t="s">
        <v>6</v>
      </c>
      <c r="D53" s="7"/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f t="shared" si="15"/>
        <v>0</v>
      </c>
    </row>
    <row r="54" spans="1:16" ht="26.25" x14ac:dyDescent="0.25">
      <c r="A54" s="22"/>
      <c r="B54" s="25"/>
      <c r="C54" s="15" t="s">
        <v>7</v>
      </c>
      <c r="D54" s="8"/>
      <c r="E54" s="7">
        <v>0</v>
      </c>
      <c r="F54" s="7">
        <v>0</v>
      </c>
      <c r="G54" s="16">
        <v>41.6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16">
        <f t="shared" si="15"/>
        <v>41.6</v>
      </c>
    </row>
  </sheetData>
  <mergeCells count="28">
    <mergeCell ref="A43:A46"/>
    <mergeCell ref="B43:B46"/>
    <mergeCell ref="A47:A50"/>
    <mergeCell ref="B47:B50"/>
    <mergeCell ref="A51:A54"/>
    <mergeCell ref="B51:B54"/>
    <mergeCell ref="A31:A34"/>
    <mergeCell ref="B31:B34"/>
    <mergeCell ref="A35:A38"/>
    <mergeCell ref="B35:B38"/>
    <mergeCell ref="A39:A42"/>
    <mergeCell ref="B39:B42"/>
    <mergeCell ref="B11:B14"/>
    <mergeCell ref="A15:A18"/>
    <mergeCell ref="B15:B18"/>
    <mergeCell ref="A11:A14"/>
    <mergeCell ref="E1:P3"/>
    <mergeCell ref="A5:P7"/>
    <mergeCell ref="A9:A10"/>
    <mergeCell ref="B9:B10"/>
    <mergeCell ref="C9:C10"/>
    <mergeCell ref="D9:O9"/>
    <mergeCell ref="A27:A30"/>
    <mergeCell ref="B27:B30"/>
    <mergeCell ref="A23:A26"/>
    <mergeCell ref="B23:B26"/>
    <mergeCell ref="A19:A22"/>
    <mergeCell ref="B19:B22"/>
  </mergeCells>
  <pageMargins left="0.70866141732283472" right="0.70866141732283472" top="0.55118110236220474" bottom="0.55118110236220474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Управление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2024-05-02T11:09:04Z</dcterms:modified>
</cp:coreProperties>
</file>