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0" windowWidth="20730" windowHeight="11640" activeTab="3"/>
  </bookViews>
  <sheets>
    <sheet name="Приложение 1" sheetId="1" r:id="rId1"/>
    <sheet name="Приложение 2" sheetId="2" r:id="rId2"/>
    <sheet name="Приложение 3" sheetId="3" r:id="rId3"/>
    <sheet name="Три бюджета" sheetId="4" r:id="rId4"/>
  </sheets>
  <calcPr calcId="144525" calcMode="manual"/>
</workbook>
</file>

<file path=xl/calcChain.xml><?xml version="1.0" encoding="utf-8"?>
<calcChain xmlns="http://schemas.openxmlformats.org/spreadsheetml/2006/main">
  <c r="D14" i="4" l="1"/>
  <c r="H14" i="4" s="1"/>
  <c r="I29" i="2"/>
  <c r="I19" i="2"/>
  <c r="I18" i="2"/>
  <c r="I32" i="2" l="1"/>
  <c r="I33" i="2"/>
  <c r="I31" i="2"/>
  <c r="I30" i="2"/>
  <c r="I28" i="2"/>
  <c r="I27" i="2"/>
  <c r="I26" i="2"/>
  <c r="I25" i="2"/>
  <c r="I24" i="2"/>
  <c r="I23" i="2"/>
  <c r="I22" i="2"/>
  <c r="I21" i="2"/>
  <c r="I20" i="2"/>
  <c r="I17" i="2"/>
  <c r="I16" i="2"/>
  <c r="I15" i="2"/>
  <c r="I14" i="2"/>
  <c r="I13" i="2"/>
  <c r="G29" i="4"/>
  <c r="F29" i="4"/>
  <c r="E29" i="4"/>
  <c r="C29" i="4"/>
  <c r="H20" i="4"/>
  <c r="D20" i="4"/>
  <c r="D10" i="4"/>
  <c r="H10" i="4" s="1"/>
  <c r="D22" i="4"/>
  <c r="H22" i="4" s="1"/>
  <c r="D8" i="4"/>
  <c r="H8" i="4" s="1"/>
  <c r="D19" i="4"/>
  <c r="H19" i="4" s="1"/>
  <c r="D9" i="4"/>
  <c r="H9" i="4" s="1"/>
  <c r="D23" i="4"/>
  <c r="H23" i="4" s="1"/>
  <c r="D11" i="4"/>
  <c r="H11" i="4" s="1"/>
  <c r="D12" i="4"/>
  <c r="H12" i="4" s="1"/>
  <c r="D18" i="4"/>
  <c r="H18" i="4" s="1"/>
  <c r="D16" i="4"/>
  <c r="H16" i="4" s="1"/>
  <c r="D24" i="4"/>
  <c r="H24" i="4" s="1"/>
  <c r="C29" i="1" l="1"/>
  <c r="D29" i="1"/>
  <c r="E29" i="1"/>
  <c r="F29" i="1" s="1"/>
  <c r="F27" i="1"/>
  <c r="F26" i="1"/>
  <c r="F24" i="1"/>
  <c r="F23" i="1"/>
  <c r="F22" i="1"/>
  <c r="F19" i="1"/>
  <c r="F18" i="1"/>
  <c r="F20" i="1"/>
  <c r="F16" i="1" l="1"/>
  <c r="F14" i="1"/>
  <c r="F12" i="1"/>
  <c r="F11" i="1"/>
  <c r="F10" i="1"/>
  <c r="F9" i="1"/>
  <c r="F8" i="1"/>
  <c r="D27" i="4" l="1"/>
  <c r="D13" i="4"/>
  <c r="H13" i="4" s="1"/>
  <c r="H27" i="4" l="1"/>
  <c r="D29" i="4"/>
  <c r="H29" i="4" s="1"/>
  <c r="F13" i="1"/>
  <c r="H26" i="4" l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<sst xmlns="http://schemas.openxmlformats.org/spreadsheetml/2006/main" count="157" uniqueCount="66">
  <si>
    <t>Код</t>
  </si>
  <si>
    <t>МП</t>
  </si>
  <si>
    <t>Наименование муниципальной программы</t>
  </si>
  <si>
    <t>Кассовые расходы на отчетную дату</t>
  </si>
  <si>
    <t>% выполнения</t>
  </si>
  <si>
    <t>ИТОГО</t>
  </si>
  <si>
    <t>п/п</t>
  </si>
  <si>
    <t>Название муниципальной программы, сроки реализации</t>
  </si>
  <si>
    <t xml:space="preserve">Период    
выполнения  
показателей 
эффективности
&lt;1&gt;
</t>
  </si>
  <si>
    <t>Оценка эффективности  реализации муниципальной программы</t>
  </si>
  <si>
    <t>Оценка степени  соответствия запланированного уровню затрат                                     2.</t>
  </si>
  <si>
    <t>Итоговая оценка  в баллах</t>
  </si>
  <si>
    <t xml:space="preserve">Рейтинговая оценка эффективности реализации </t>
  </si>
  <si>
    <t>муниципальных программ</t>
  </si>
  <si>
    <t>N п/п</t>
  </si>
  <si>
    <t>Оценка, балл</t>
  </si>
  <si>
    <t xml:space="preserve">Уровень достижения  целевых показателей эффективности реализации муниципальной программы,    (Пэф.) Весовой балл=45                                                   1.1.     </t>
  </si>
  <si>
    <t>Доля выполненных в срок мероприятий от  общего числа мероприятий,  запланированных к реализации в отчетном году. Весовой балл=20                 3.1.</t>
  </si>
  <si>
    <t xml:space="preserve">Наличие соисполнителей  муниципальной программывесовой балл=5
3.2.
</t>
  </si>
  <si>
    <t>Уровень освоения средств бюджета муниципального района (Умб.)Весовой балл=15   (30)                                    2.2.</t>
  </si>
  <si>
    <t>Муниципальные программы с высоким уровнем эффективности реализации:</t>
  </si>
  <si>
    <t>Муниципальные программы с удовлетворительным уровнем эффективности реализации:</t>
  </si>
  <si>
    <t>Уровень фактического объема финансирования  муниципальной программы за счет всех источников  финансирования  (кроме бюджета муниципального района),  (Упр.) Весовой балл=15    (30)                                                                                                                                                                                                                                                                                                                                                                                                                                                                                                                                                                                          2.1.</t>
  </si>
  <si>
    <t>Оценка качества управления муниципальной программы                       3.</t>
  </si>
  <si>
    <t>эффективность реализации муниципальной программы признается высокой</t>
  </si>
  <si>
    <t>эффективность реализации муниципальной программы признается удовлетворительной</t>
  </si>
  <si>
    <t xml:space="preserve"> </t>
  </si>
  <si>
    <t>федеральный бюджет</t>
  </si>
  <si>
    <t>областной бюджет</t>
  </si>
  <si>
    <t>местный бюджет</t>
  </si>
  <si>
    <t>в том числе:</t>
  </si>
  <si>
    <t>МП "Развитие муниципального управления в администрации Нолинского района  на 2015-2021 годы»</t>
  </si>
  <si>
    <t>МП "Развитие образования в Нолинском муниципальном районе" на 2015-2021 годы</t>
  </si>
  <si>
    <t>МП "Повышение эффективности реализации молодежной политики" на 2015-2021 годы.</t>
  </si>
  <si>
    <t>МП "Развитие культуры в Нолинском районе" на 2015-2021 годы.</t>
  </si>
  <si>
    <t>МП "Организация деятельности по переданным полномочиям в области опеки и попечительства" на 2015-2021 годы.</t>
  </si>
  <si>
    <t>МП "Развитие физической культуры и спорта" на 2015-2021 годы.</t>
  </si>
  <si>
    <t>МП "Обеспечение безопасности жизнедеятельности населения в Нолинском районе» на 2015-2021 годы"</t>
  </si>
  <si>
    <t>МП "Развитие строительства и архитектуры в Нолинском муниципальном районе" на 2015-2021 годы.</t>
  </si>
  <si>
    <t>МП "Обеспечение оказания муниципальных услуг, своевременного и качественного решения вопросов, находящихся в компетенции органов местного самоуправления Нолинского муниципального района» на 2015-2021 годы.</t>
  </si>
  <si>
    <t xml:space="preserve">МП "Энергоэффективность и развитие энергетики Нолинского муниципального района Кировской области" на 2015-2021 годы.  </t>
  </si>
  <si>
    <t>МП " Развитие транспортной системы Нолинского муниципального района Кировской области" на 2015-2021 годы.</t>
  </si>
  <si>
    <t>МП "Охрана окружающей среды в Нолинском районе» на 2015-2021 годы".</t>
  </si>
  <si>
    <t>МП "Содействие развитию институтов гражданского общества и поддержка социально ориентированных некоммерческих организаций в Нолинском муниципальном районе" на 2015-2021 годы.</t>
  </si>
  <si>
    <t>МП «Управление муниципальным имуществом» 2015-2021 годы.»</t>
  </si>
  <si>
    <r>
      <t>МП «</t>
    </r>
    <r>
      <rPr>
        <sz val="14"/>
        <color rgb="FF000000"/>
        <rFont val="Times New Roman"/>
        <family val="1"/>
        <charset val="204"/>
      </rPr>
      <t>Развитие агропромышленного комплекса в Нолинском муниципальном районе" на 2015-2021 годы.</t>
    </r>
    <r>
      <rPr>
        <b/>
        <sz val="14"/>
        <color theme="1"/>
        <rFont val="Times New Roman"/>
        <family val="1"/>
        <charset val="204"/>
      </rPr>
      <t>»</t>
    </r>
  </si>
  <si>
    <t>МП «Управление муниципальными финансами и регулирование межбюджетных отношений в Нолинском районе» на 2015 – 2021 годы»</t>
  </si>
  <si>
    <t>МП «Гармонизация межнациональных и межконфессиональных отношений в Нолинском муниципальном районе» на 2015 – 2021 годы</t>
  </si>
  <si>
    <t>МП «Профилактика правонарушений и борьба с преступностью в Нолинском районе» на 2015 – 2021 годы</t>
  </si>
  <si>
    <t>МП «Поддержка и развитие малого и среднего предпринимательства в Нолинском районе» на 2015-2021 годы</t>
  </si>
  <si>
    <t xml:space="preserve">эффективность реализации муниципальной программы признается низкой </t>
  </si>
  <si>
    <t>Муниципальные программы с низким  уровнем эффективности реализации:</t>
  </si>
  <si>
    <t>МП "Профилактика  терроризма и экстремизма в Нолинском  районе" на 2018-2022 годы</t>
  </si>
  <si>
    <t>Оценка эффективности реализации муниципальных программ за 2019 год</t>
  </si>
  <si>
    <t xml:space="preserve">Приложение № 2
к Сводному годовому докладу 
о ходе реализации и оценке
эффективности реализации 
муниципальных программ 
по итогам за 2019 год
</t>
  </si>
  <si>
    <t>Приложение № 1
к Сводному годовому докладу 
о ходе реализации и оценке
эффективности реализации 
муниципальных программ 
по итогам за 2019 год</t>
  </si>
  <si>
    <t>Сведения об использовании   бюджетных ассигнований и иных средств на реализацию муниципальных программ в 2019 году</t>
  </si>
  <si>
    <t>Первонач. план на 2019 год</t>
  </si>
  <si>
    <t>Уточненный план на 2019 год</t>
  </si>
  <si>
    <t>МП «Осуществление деятельности по обращению с животными без владельцев на территории Нолинского района» на 2015 – 2021 годы.</t>
  </si>
  <si>
    <t xml:space="preserve">Приложение № 3
к Сводному годовому докладу
о ходе реализации и оценке
эффективности муниципальных программ 
по итогам за 2019 год
</t>
  </si>
  <si>
    <t>района в 2019 году</t>
  </si>
  <si>
    <t>Оценка степени достижения целевых показателей эффективности         1.</t>
  </si>
  <si>
    <t>Приложение № 4
к Сводному годовому докладу 
о ходе реализации и оценке
эффективности реализации 
муниципальных программ 
по итогам за 2019 год</t>
  </si>
  <si>
    <t>МП «Развитие агропромышленного комплекса в Нолинском муниципальном районе" на 2015-2021 годы.»</t>
  </si>
  <si>
    <r>
      <t>МП «</t>
    </r>
    <r>
      <rPr>
        <sz val="12"/>
        <color rgb="FF000000"/>
        <rFont val="Times New Roman"/>
        <family val="1"/>
        <charset val="204"/>
      </rPr>
      <t>Развитие агропромышленного комплекса в Нолинском муниципальном районе" на 2015-2021 годы.</t>
    </r>
    <r>
      <rPr>
        <b/>
        <sz val="12"/>
        <color theme="1"/>
        <rFont val="Times New Roman"/>
        <family val="1"/>
        <charset val="204"/>
      </rPr>
      <t>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</si>
</sst>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77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justify" vertical="center"/>
    </xf>
    <xf numFmtId="43" fontId="0" fillId="2" borderId="0" xfId="1" applyFont="1" applyFill="1"/>
    <xf numFmtId="0" fontId="2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164" fontId="0" fillId="2" borderId="0" xfId="0" applyNumberFormat="1" applyFill="1"/>
    <xf numFmtId="4" fontId="2" fillId="2" borderId="6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2" borderId="0" xfId="0" applyFill="1" applyAlignment="1"/>
    <xf numFmtId="0" fontId="0" fillId="0" borderId="0" xfId="0" applyAlignment="1"/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0" fillId="2" borderId="6" xfId="0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4" fontId="10" fillId="2" borderId="2" xfId="0" applyNumberFormat="1" applyFont="1" applyFill="1" applyBorder="1" applyAlignment="1">
      <alignment horizontal="center" vertical="center"/>
    </xf>
    <xf numFmtId="165" fontId="10" fillId="2" borderId="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29"/>
  <sheetViews>
    <sheetView view="pageBreakPreview" zoomScale="82" zoomScaleSheetLayoutView="82" workbookViewId="0">
      <selection activeCell="F10" sqref="F10"/>
    </sheetView>
  </sheetViews>
  <sheetFormatPr defaultRowHeight="15" x14ac:dyDescent="0.25"/>
  <cols>
    <col min="1" max="1" width="6.7109375" style="6" customWidth="1"/>
    <col min="2" max="2" width="46.42578125" style="6" customWidth="1"/>
    <col min="3" max="3" width="18.28515625" style="6" customWidth="1"/>
    <col min="4" max="4" width="19.42578125" style="6" customWidth="1"/>
    <col min="5" max="5" width="17.85546875" style="6" customWidth="1"/>
    <col min="6" max="6" width="13.85546875" style="6" customWidth="1"/>
    <col min="7" max="8" width="9.140625" style="6" customWidth="1"/>
    <col min="9" max="16384" width="9.140625" style="6"/>
  </cols>
  <sheetData>
    <row r="1" spans="1:8" x14ac:dyDescent="0.25">
      <c r="A1" s="49" t="s">
        <v>26</v>
      </c>
      <c r="B1" s="50"/>
      <c r="C1" s="50"/>
      <c r="D1" s="50"/>
      <c r="E1" s="50"/>
      <c r="F1" s="50"/>
    </row>
    <row r="2" spans="1:8" ht="99.75" customHeight="1" x14ac:dyDescent="0.25">
      <c r="A2" s="8"/>
      <c r="E2" s="52" t="s">
        <v>55</v>
      </c>
      <c r="F2" s="52"/>
    </row>
    <row r="3" spans="1:8" ht="18.75" x14ac:dyDescent="0.25">
      <c r="A3" s="7"/>
    </row>
    <row r="4" spans="1:8" ht="41.25" customHeight="1" x14ac:dyDescent="0.3">
      <c r="A4" s="51" t="s">
        <v>56</v>
      </c>
      <c r="B4" s="51"/>
      <c r="C4" s="51"/>
      <c r="D4" s="51"/>
      <c r="E4" s="51"/>
      <c r="F4" s="51"/>
    </row>
    <row r="5" spans="1:8" ht="18.75" x14ac:dyDescent="0.25">
      <c r="A5" s="8"/>
    </row>
    <row r="6" spans="1:8" ht="78" customHeight="1" x14ac:dyDescent="0.25">
      <c r="A6" s="47" t="s">
        <v>0</v>
      </c>
      <c r="B6" s="53" t="s">
        <v>2</v>
      </c>
      <c r="C6" s="53" t="s">
        <v>57</v>
      </c>
      <c r="D6" s="53" t="s">
        <v>58</v>
      </c>
      <c r="E6" s="53" t="s">
        <v>3</v>
      </c>
      <c r="F6" s="53" t="s">
        <v>4</v>
      </c>
    </row>
    <row r="7" spans="1:8" ht="15.75" x14ac:dyDescent="0.25">
      <c r="A7" s="47" t="s">
        <v>1</v>
      </c>
      <c r="B7" s="53"/>
      <c r="C7" s="53"/>
      <c r="D7" s="53"/>
      <c r="E7" s="53"/>
      <c r="F7" s="53"/>
    </row>
    <row r="8" spans="1:8" ht="74.25" customHeight="1" x14ac:dyDescent="0.25">
      <c r="A8" s="48">
        <v>1</v>
      </c>
      <c r="B8" s="48" t="s">
        <v>31</v>
      </c>
      <c r="C8" s="65">
        <v>18946.3</v>
      </c>
      <c r="D8" s="65">
        <v>22177.37</v>
      </c>
      <c r="E8" s="65">
        <v>22124.198769999999</v>
      </c>
      <c r="F8" s="66">
        <f>E8/D8*100</f>
        <v>99.760245556619196</v>
      </c>
      <c r="G8" s="43"/>
    </row>
    <row r="9" spans="1:8" ht="63.75" customHeight="1" x14ac:dyDescent="0.25">
      <c r="A9" s="19">
        <f>A8+1</f>
        <v>2</v>
      </c>
      <c r="B9" s="19" t="s">
        <v>32</v>
      </c>
      <c r="C9" s="67">
        <v>149432.6</v>
      </c>
      <c r="D9" s="67">
        <v>161482.61384000001</v>
      </c>
      <c r="E9" s="67">
        <v>159353.92016000001</v>
      </c>
      <c r="F9" s="68">
        <f>E9/D9*100</f>
        <v>98.681781506144588</v>
      </c>
      <c r="G9" s="43"/>
    </row>
    <row r="10" spans="1:8" ht="66" customHeight="1" x14ac:dyDescent="0.25">
      <c r="A10" s="19">
        <f t="shared" ref="A10:A27" si="0">A9+1</f>
        <v>3</v>
      </c>
      <c r="B10" s="19" t="s">
        <v>33</v>
      </c>
      <c r="C10" s="67">
        <v>45</v>
      </c>
      <c r="D10" s="67">
        <v>45</v>
      </c>
      <c r="E10" s="67">
        <v>41.5</v>
      </c>
      <c r="F10" s="68">
        <f>E10/D10*100</f>
        <v>92.222222222222229</v>
      </c>
      <c r="G10" s="43"/>
    </row>
    <row r="11" spans="1:8" ht="59.25" customHeight="1" x14ac:dyDescent="0.25">
      <c r="A11" s="19">
        <f t="shared" si="0"/>
        <v>4</v>
      </c>
      <c r="B11" s="19" t="s">
        <v>34</v>
      </c>
      <c r="C11" s="67">
        <v>42558.595999999998</v>
      </c>
      <c r="D11" s="67">
        <v>43098.46415</v>
      </c>
      <c r="E11" s="67">
        <v>42897.54795</v>
      </c>
      <c r="F11" s="68">
        <f>E11/D11*100</f>
        <v>99.533820510863848</v>
      </c>
      <c r="G11" s="43"/>
    </row>
    <row r="12" spans="1:8" ht="83.25" customHeight="1" x14ac:dyDescent="0.25">
      <c r="A12" s="19">
        <f t="shared" si="0"/>
        <v>5</v>
      </c>
      <c r="B12" s="19" t="s">
        <v>35</v>
      </c>
      <c r="C12" s="67">
        <v>14224.3</v>
      </c>
      <c r="D12" s="69">
        <v>10444.700000000001</v>
      </c>
      <c r="E12" s="67">
        <v>10434.712</v>
      </c>
      <c r="F12" s="68">
        <f>E12/D12*100</f>
        <v>99.904372552586466</v>
      </c>
      <c r="G12" s="43"/>
    </row>
    <row r="13" spans="1:8" ht="61.5" customHeight="1" x14ac:dyDescent="0.25">
      <c r="A13" s="19">
        <f t="shared" si="0"/>
        <v>6</v>
      </c>
      <c r="B13" s="19" t="s">
        <v>36</v>
      </c>
      <c r="C13" s="67">
        <v>65</v>
      </c>
      <c r="D13" s="67">
        <v>65</v>
      </c>
      <c r="E13" s="67">
        <v>65</v>
      </c>
      <c r="F13" s="68">
        <f t="shared" ref="F13" si="1">E13/D13*100</f>
        <v>100</v>
      </c>
      <c r="G13" s="43"/>
    </row>
    <row r="14" spans="1:8" ht="83.25" customHeight="1" x14ac:dyDescent="0.25">
      <c r="A14" s="19">
        <f t="shared" si="0"/>
        <v>7</v>
      </c>
      <c r="B14" s="19" t="s">
        <v>37</v>
      </c>
      <c r="C14" s="67">
        <v>1137</v>
      </c>
      <c r="D14" s="67">
        <v>1714.61</v>
      </c>
      <c r="E14" s="67">
        <v>1714.60689</v>
      </c>
      <c r="F14" s="68">
        <f>E14/D14*100</f>
        <v>99.999818617644834</v>
      </c>
      <c r="G14" s="43"/>
    </row>
    <row r="15" spans="1:8" ht="75.75" customHeight="1" x14ac:dyDescent="0.25">
      <c r="A15" s="19">
        <f t="shared" si="0"/>
        <v>8</v>
      </c>
      <c r="B15" s="19" t="s">
        <v>38</v>
      </c>
      <c r="C15" s="67">
        <v>0</v>
      </c>
      <c r="D15" s="67">
        <v>0</v>
      </c>
      <c r="E15" s="67">
        <v>0</v>
      </c>
      <c r="F15" s="66">
        <v>0</v>
      </c>
      <c r="H15" s="9"/>
    </row>
    <row r="16" spans="1:8" ht="150" customHeight="1" x14ac:dyDescent="0.25">
      <c r="A16" s="47">
        <f t="shared" si="0"/>
        <v>9</v>
      </c>
      <c r="B16" s="47" t="s">
        <v>39</v>
      </c>
      <c r="C16" s="70">
        <v>3890.6</v>
      </c>
      <c r="D16" s="70">
        <v>4334.66</v>
      </c>
      <c r="E16" s="70">
        <v>4329.5992100000003</v>
      </c>
      <c r="F16" s="66">
        <f>E16/D16*100</f>
        <v>99.883248282448918</v>
      </c>
      <c r="G16" s="43"/>
    </row>
    <row r="17" spans="1:7" ht="94.5" customHeight="1" x14ac:dyDescent="0.25">
      <c r="A17" s="19">
        <f t="shared" si="0"/>
        <v>10</v>
      </c>
      <c r="B17" s="19" t="s">
        <v>40</v>
      </c>
      <c r="C17" s="67">
        <v>0</v>
      </c>
      <c r="D17" s="67">
        <v>0</v>
      </c>
      <c r="E17" s="67">
        <v>0</v>
      </c>
      <c r="F17" s="66">
        <v>0</v>
      </c>
      <c r="G17" s="43"/>
    </row>
    <row r="18" spans="1:7" ht="83.25" customHeight="1" x14ac:dyDescent="0.25">
      <c r="A18" s="19">
        <f t="shared" si="0"/>
        <v>11</v>
      </c>
      <c r="B18" s="19" t="s">
        <v>41</v>
      </c>
      <c r="C18" s="67">
        <v>33872.5</v>
      </c>
      <c r="D18" s="67">
        <v>50255.25</v>
      </c>
      <c r="E18" s="67">
        <v>50255.180999999997</v>
      </c>
      <c r="F18" s="68">
        <f>E18/D18*100</f>
        <v>99.999862700911834</v>
      </c>
      <c r="G18" s="43"/>
    </row>
    <row r="19" spans="1:7" ht="69.75" customHeight="1" x14ac:dyDescent="0.25">
      <c r="A19" s="19">
        <f t="shared" si="0"/>
        <v>12</v>
      </c>
      <c r="B19" s="19" t="s">
        <v>42</v>
      </c>
      <c r="C19" s="71">
        <v>0</v>
      </c>
      <c r="D19" s="71">
        <v>498.5</v>
      </c>
      <c r="E19" s="71">
        <v>498.5</v>
      </c>
      <c r="F19" s="68">
        <f>E19/D19*100</f>
        <v>100</v>
      </c>
      <c r="G19" s="43"/>
    </row>
    <row r="20" spans="1:7" ht="117" customHeight="1" x14ac:dyDescent="0.25">
      <c r="A20" s="19">
        <f t="shared" si="0"/>
        <v>13</v>
      </c>
      <c r="B20" s="19" t="s">
        <v>43</v>
      </c>
      <c r="C20" s="71">
        <v>100</v>
      </c>
      <c r="D20" s="71">
        <v>204.94</v>
      </c>
      <c r="E20" s="71">
        <v>202.92545999999999</v>
      </c>
      <c r="F20" s="68">
        <f>E20/D20*100</f>
        <v>99.017009856543368</v>
      </c>
      <c r="G20" s="43"/>
    </row>
    <row r="21" spans="1:7" ht="72" customHeight="1" x14ac:dyDescent="0.25">
      <c r="A21" s="19">
        <f t="shared" si="0"/>
        <v>14</v>
      </c>
      <c r="B21" s="19" t="s">
        <v>49</v>
      </c>
      <c r="C21" s="71">
        <v>0</v>
      </c>
      <c r="D21" s="71">
        <v>0</v>
      </c>
      <c r="E21" s="71">
        <v>0</v>
      </c>
      <c r="F21" s="68">
        <v>0</v>
      </c>
      <c r="G21" s="43"/>
    </row>
    <row r="22" spans="1:7" ht="53.25" customHeight="1" x14ac:dyDescent="0.25">
      <c r="A22" s="19">
        <f t="shared" si="0"/>
        <v>15</v>
      </c>
      <c r="B22" s="19" t="s">
        <v>44</v>
      </c>
      <c r="C22" s="71">
        <v>1248.9000000000001</v>
      </c>
      <c r="D22" s="71">
        <v>2024.8</v>
      </c>
      <c r="E22" s="71">
        <v>2015.63392</v>
      </c>
      <c r="F22" s="68">
        <f>E22/D22*100</f>
        <v>99.547309363887791</v>
      </c>
      <c r="G22" s="43"/>
    </row>
    <row r="23" spans="1:7" ht="86.25" customHeight="1" x14ac:dyDescent="0.25">
      <c r="A23" s="19">
        <f t="shared" si="0"/>
        <v>16</v>
      </c>
      <c r="B23" s="19" t="s">
        <v>65</v>
      </c>
      <c r="C23" s="71">
        <v>7112.8</v>
      </c>
      <c r="D23" s="71">
        <v>8901.8709999999992</v>
      </c>
      <c r="E23" s="71">
        <v>8901.8709999999992</v>
      </c>
      <c r="F23" s="68">
        <f>E23/D23*100</f>
        <v>100</v>
      </c>
      <c r="G23" s="43"/>
    </row>
    <row r="24" spans="1:7" ht="104.25" customHeight="1" x14ac:dyDescent="0.25">
      <c r="A24" s="19">
        <f t="shared" si="0"/>
        <v>17</v>
      </c>
      <c r="B24" s="19" t="s">
        <v>46</v>
      </c>
      <c r="C24" s="71">
        <v>14883.2</v>
      </c>
      <c r="D24" s="71">
        <v>15484.834999999999</v>
      </c>
      <c r="E24" s="71">
        <v>15484.532219999999</v>
      </c>
      <c r="F24" s="68">
        <f>E24/D24*100</f>
        <v>99.998044667573154</v>
      </c>
      <c r="G24" s="43"/>
    </row>
    <row r="25" spans="1:7" ht="63" x14ac:dyDescent="0.25">
      <c r="A25" s="47">
        <f t="shared" si="0"/>
        <v>18</v>
      </c>
      <c r="B25" s="47" t="s">
        <v>47</v>
      </c>
      <c r="C25" s="72">
        <v>0</v>
      </c>
      <c r="D25" s="72">
        <v>0</v>
      </c>
      <c r="E25" s="72">
        <v>0</v>
      </c>
      <c r="F25" s="66">
        <v>0</v>
      </c>
      <c r="G25" s="43"/>
    </row>
    <row r="26" spans="1:7" ht="77.25" customHeight="1" x14ac:dyDescent="0.25">
      <c r="A26" s="19">
        <f t="shared" si="0"/>
        <v>19</v>
      </c>
      <c r="B26" s="19" t="s">
        <v>48</v>
      </c>
      <c r="C26" s="71">
        <v>9</v>
      </c>
      <c r="D26" s="71">
        <v>9</v>
      </c>
      <c r="E26" s="71">
        <v>8.9973399999999994</v>
      </c>
      <c r="F26" s="68">
        <f>E26/D26*100</f>
        <v>99.970444444444439</v>
      </c>
      <c r="G26" s="43"/>
    </row>
    <row r="27" spans="1:7" ht="89.25" customHeight="1" x14ac:dyDescent="0.25">
      <c r="A27" s="19">
        <f t="shared" si="0"/>
        <v>20</v>
      </c>
      <c r="B27" s="19" t="s">
        <v>59</v>
      </c>
      <c r="C27" s="71">
        <v>107</v>
      </c>
      <c r="D27" s="71">
        <v>0.1</v>
      </c>
      <c r="E27" s="71">
        <v>0</v>
      </c>
      <c r="F27" s="68">
        <f>E27/D27*100</f>
        <v>0</v>
      </c>
      <c r="G27" s="43"/>
    </row>
    <row r="28" spans="1:7" ht="89.25" customHeight="1" x14ac:dyDescent="0.25">
      <c r="A28" s="19">
        <v>21</v>
      </c>
      <c r="B28" s="19" t="s">
        <v>52</v>
      </c>
      <c r="C28" s="71">
        <v>0</v>
      </c>
      <c r="D28" s="71">
        <v>0</v>
      </c>
      <c r="E28" s="71">
        <v>0</v>
      </c>
      <c r="F28" s="68">
        <v>0</v>
      </c>
      <c r="G28" s="43"/>
    </row>
    <row r="29" spans="1:7" ht="18.75" x14ac:dyDescent="0.25">
      <c r="A29" s="73"/>
      <c r="B29" s="74" t="s">
        <v>5</v>
      </c>
      <c r="C29" s="75">
        <f>C8+C9+C10+C11+C12+C13+C14+C15+C16+C17+C18+C19+C20+C21+C22+C23+C24+C25+C26+C27+C28</f>
        <v>287632.79599999997</v>
      </c>
      <c r="D29" s="75">
        <f>D8+D9+D10+D11+D12+D13+D14+D15+D16+D17+D18+D19+D20+D21+D22+D23+D24+D25+D26+D27+D28</f>
        <v>320741.71398999996</v>
      </c>
      <c r="E29" s="75">
        <f>SUM(E8:E28)</f>
        <v>318328.72591999994</v>
      </c>
      <c r="F29" s="76">
        <f>E29/D29*100</f>
        <v>99.247684986158276</v>
      </c>
      <c r="G29" s="16"/>
    </row>
  </sheetData>
  <mergeCells count="8">
    <mergeCell ref="A1:F1"/>
    <mergeCell ref="A4:F4"/>
    <mergeCell ref="E2:F2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61" fitToHeight="2" orientation="portrait" r:id="rId1"/>
  <rowBreaks count="2" manualBreakCount="2">
    <brk id="16" max="7" man="1"/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2:J33"/>
  <sheetViews>
    <sheetView zoomScale="89" zoomScaleNormal="89" workbookViewId="0">
      <pane ySplit="1" topLeftCell="A2" activePane="bottomLeft" state="frozen"/>
      <selection pane="bottomLeft" activeCell="A6" sqref="A6:J33"/>
    </sheetView>
  </sheetViews>
  <sheetFormatPr defaultRowHeight="15" x14ac:dyDescent="0.25"/>
  <cols>
    <col min="1" max="1" width="5" style="6" customWidth="1"/>
    <col min="2" max="2" width="19.85546875" style="6" customWidth="1"/>
    <col min="3" max="3" width="10.5703125" style="6" customWidth="1"/>
    <col min="4" max="4" width="14.5703125" style="6" customWidth="1"/>
    <col min="5" max="5" width="13.7109375" style="6" customWidth="1"/>
    <col min="6" max="6" width="14.140625" style="6" customWidth="1"/>
    <col min="7" max="7" width="16.7109375" style="6" customWidth="1"/>
    <col min="8" max="8" width="10.28515625" style="6" customWidth="1"/>
    <col min="9" max="9" width="10.85546875" style="6" customWidth="1"/>
    <col min="10" max="10" width="16" style="6" customWidth="1"/>
    <col min="11" max="16384" width="9.140625" style="6"/>
  </cols>
  <sheetData>
    <row r="2" spans="1:10" ht="111.75" customHeight="1" x14ac:dyDescent="0.25">
      <c r="H2" s="52" t="s">
        <v>54</v>
      </c>
      <c r="I2" s="54"/>
      <c r="J2" s="54"/>
    </row>
    <row r="4" spans="1:10" ht="18.75" x14ac:dyDescent="0.25">
      <c r="A4" s="58" t="s">
        <v>53</v>
      </c>
      <c r="B4" s="58"/>
      <c r="C4" s="58"/>
      <c r="D4" s="58"/>
      <c r="E4" s="58"/>
      <c r="F4" s="58"/>
      <c r="G4" s="58"/>
      <c r="H4" s="58"/>
      <c r="I4" s="58"/>
      <c r="J4" s="58"/>
    </row>
    <row r="5" spans="1:10" x14ac:dyDescent="0.25">
      <c r="A5"/>
    </row>
    <row r="6" spans="1:10" ht="37.5" customHeight="1" x14ac:dyDescent="0.25">
      <c r="A6" s="55" t="s">
        <v>6</v>
      </c>
      <c r="B6" s="53" t="s">
        <v>7</v>
      </c>
      <c r="C6" s="53" t="s">
        <v>8</v>
      </c>
      <c r="D6" s="53" t="s">
        <v>62</v>
      </c>
      <c r="E6" s="53" t="s">
        <v>10</v>
      </c>
      <c r="F6" s="53"/>
      <c r="G6" s="53" t="s">
        <v>23</v>
      </c>
      <c r="H6" s="53"/>
      <c r="I6" s="53" t="s">
        <v>11</v>
      </c>
      <c r="J6" s="53" t="s">
        <v>9</v>
      </c>
    </row>
    <row r="7" spans="1:10" x14ac:dyDescent="0.25">
      <c r="A7" s="56"/>
      <c r="B7" s="53"/>
      <c r="C7" s="53"/>
      <c r="D7" s="53"/>
      <c r="E7" s="53"/>
      <c r="F7" s="53"/>
      <c r="G7" s="53"/>
      <c r="H7" s="53"/>
      <c r="I7" s="53"/>
      <c r="J7" s="53"/>
    </row>
    <row r="8" spans="1:10" x14ac:dyDescent="0.25">
      <c r="A8" s="56"/>
      <c r="B8" s="53"/>
      <c r="C8" s="53"/>
      <c r="D8" s="53"/>
      <c r="E8" s="53"/>
      <c r="F8" s="53"/>
      <c r="G8" s="53"/>
      <c r="H8" s="53"/>
      <c r="I8" s="53"/>
      <c r="J8" s="53"/>
    </row>
    <row r="9" spans="1:10" ht="61.5" customHeight="1" x14ac:dyDescent="0.25">
      <c r="A9" s="56"/>
      <c r="B9" s="53"/>
      <c r="C9" s="53"/>
      <c r="D9" s="53"/>
      <c r="E9" s="53"/>
      <c r="F9" s="53"/>
      <c r="G9" s="53"/>
      <c r="H9" s="53"/>
      <c r="I9" s="53"/>
      <c r="J9" s="53"/>
    </row>
    <row r="10" spans="1:10" ht="239.25" customHeight="1" x14ac:dyDescent="0.25">
      <c r="A10" s="56"/>
      <c r="B10" s="53"/>
      <c r="C10" s="53"/>
      <c r="D10" s="55" t="s">
        <v>16</v>
      </c>
      <c r="E10" s="53" t="s">
        <v>22</v>
      </c>
      <c r="F10" s="55" t="s">
        <v>19</v>
      </c>
      <c r="G10" s="55" t="s">
        <v>17</v>
      </c>
      <c r="H10" s="53" t="s">
        <v>18</v>
      </c>
      <c r="I10" s="53"/>
      <c r="J10" s="53"/>
    </row>
    <row r="11" spans="1:10" x14ac:dyDescent="0.25">
      <c r="A11" s="56"/>
      <c r="B11" s="53"/>
      <c r="C11" s="53"/>
      <c r="D11" s="56"/>
      <c r="E11" s="53"/>
      <c r="F11" s="56"/>
      <c r="G11" s="56"/>
      <c r="H11" s="53"/>
      <c r="I11" s="53"/>
      <c r="J11" s="53"/>
    </row>
    <row r="12" spans="1:10" ht="18" customHeight="1" x14ac:dyDescent="0.25">
      <c r="A12" s="57"/>
      <c r="B12" s="53"/>
      <c r="C12" s="53"/>
      <c r="D12" s="57"/>
      <c r="E12" s="53"/>
      <c r="F12" s="57"/>
      <c r="G12" s="57"/>
      <c r="H12" s="53"/>
      <c r="I12" s="53"/>
      <c r="J12" s="53"/>
    </row>
    <row r="13" spans="1:10" ht="141.75" x14ac:dyDescent="0.25">
      <c r="A13" s="19">
        <v>1</v>
      </c>
      <c r="B13" s="20" t="s">
        <v>46</v>
      </c>
      <c r="C13" s="19">
        <v>2019</v>
      </c>
      <c r="D13" s="19">
        <v>45</v>
      </c>
      <c r="E13" s="19">
        <v>15</v>
      </c>
      <c r="F13" s="19">
        <v>15</v>
      </c>
      <c r="G13" s="19">
        <v>20</v>
      </c>
      <c r="H13" s="21">
        <v>1.5</v>
      </c>
      <c r="I13" s="22">
        <f t="shared" ref="I13:I33" si="0">D13+E13+F13+G13+H13</f>
        <v>96.5</v>
      </c>
      <c r="J13" s="19" t="s">
        <v>24</v>
      </c>
    </row>
    <row r="14" spans="1:10" ht="94.5" x14ac:dyDescent="0.25">
      <c r="A14" s="19">
        <v>2</v>
      </c>
      <c r="B14" s="20" t="s">
        <v>36</v>
      </c>
      <c r="C14" s="19">
        <v>2019</v>
      </c>
      <c r="D14" s="19">
        <v>45</v>
      </c>
      <c r="E14" s="19">
        <v>0</v>
      </c>
      <c r="F14" s="19">
        <v>30</v>
      </c>
      <c r="G14" s="19">
        <v>20</v>
      </c>
      <c r="H14" s="21">
        <v>1.5</v>
      </c>
      <c r="I14" s="22">
        <f t="shared" si="0"/>
        <v>96.5</v>
      </c>
      <c r="J14" s="19" t="s">
        <v>24</v>
      </c>
    </row>
    <row r="15" spans="1:10" ht="236.25" x14ac:dyDescent="0.25">
      <c r="A15" s="19">
        <v>3</v>
      </c>
      <c r="B15" s="20" t="s">
        <v>39</v>
      </c>
      <c r="C15" s="19">
        <v>2019</v>
      </c>
      <c r="D15" s="19">
        <v>45</v>
      </c>
      <c r="E15" s="19">
        <v>0</v>
      </c>
      <c r="F15" s="23">
        <v>30</v>
      </c>
      <c r="G15" s="19">
        <v>20</v>
      </c>
      <c r="H15" s="21">
        <v>1.5</v>
      </c>
      <c r="I15" s="22">
        <f t="shared" si="0"/>
        <v>96.5</v>
      </c>
      <c r="J15" s="19" t="s">
        <v>24</v>
      </c>
    </row>
    <row r="16" spans="1:10" ht="94.5" x14ac:dyDescent="0.25">
      <c r="A16" s="47">
        <v>4</v>
      </c>
      <c r="B16" s="39" t="s">
        <v>44</v>
      </c>
      <c r="C16" s="19">
        <v>2019</v>
      </c>
      <c r="D16" s="47">
        <v>45</v>
      </c>
      <c r="E16" s="47">
        <v>0</v>
      </c>
      <c r="F16" s="47">
        <v>29.9</v>
      </c>
      <c r="G16" s="47">
        <v>20</v>
      </c>
      <c r="H16" s="40">
        <v>1.5</v>
      </c>
      <c r="I16" s="41">
        <f t="shared" si="0"/>
        <v>96.4</v>
      </c>
      <c r="J16" s="47" t="s">
        <v>24</v>
      </c>
    </row>
    <row r="17" spans="1:10" ht="240.75" customHeight="1" x14ac:dyDescent="0.25">
      <c r="A17" s="47">
        <v>5</v>
      </c>
      <c r="B17" s="39" t="s">
        <v>43</v>
      </c>
      <c r="C17" s="19">
        <v>2019</v>
      </c>
      <c r="D17" s="47">
        <v>45</v>
      </c>
      <c r="E17" s="47">
        <v>0</v>
      </c>
      <c r="F17" s="47">
        <v>29.7</v>
      </c>
      <c r="G17" s="47">
        <v>20</v>
      </c>
      <c r="H17" s="40">
        <v>1.5</v>
      </c>
      <c r="I17" s="41">
        <f t="shared" si="0"/>
        <v>96.2</v>
      </c>
      <c r="J17" s="47" t="s">
        <v>24</v>
      </c>
    </row>
    <row r="18" spans="1:10" ht="94.5" x14ac:dyDescent="0.25">
      <c r="A18" s="19">
        <v>6</v>
      </c>
      <c r="B18" s="20" t="s">
        <v>34</v>
      </c>
      <c r="C18" s="19">
        <v>2019</v>
      </c>
      <c r="D18" s="19">
        <v>43.1</v>
      </c>
      <c r="E18" s="19">
        <v>15</v>
      </c>
      <c r="F18" s="19">
        <v>14.8</v>
      </c>
      <c r="G18" s="19">
        <v>20</v>
      </c>
      <c r="H18" s="21">
        <v>3</v>
      </c>
      <c r="I18" s="22">
        <f>D18+E18+F18+G18+H18</f>
        <v>95.9</v>
      </c>
      <c r="J18" s="19" t="s">
        <v>24</v>
      </c>
    </row>
    <row r="19" spans="1:10" ht="110.25" x14ac:dyDescent="0.25">
      <c r="A19" s="47">
        <v>7</v>
      </c>
      <c r="B19" s="39" t="s">
        <v>37</v>
      </c>
      <c r="C19" s="47">
        <v>2019</v>
      </c>
      <c r="D19" s="47">
        <v>43.6</v>
      </c>
      <c r="E19" s="47">
        <v>15</v>
      </c>
      <c r="F19" s="47">
        <v>15</v>
      </c>
      <c r="G19" s="47">
        <v>20</v>
      </c>
      <c r="H19" s="40">
        <v>1.5</v>
      </c>
      <c r="I19" s="41">
        <f>D19+E19+F19+G19+H19</f>
        <v>95.1</v>
      </c>
      <c r="J19" s="47" t="s">
        <v>24</v>
      </c>
    </row>
    <row r="20" spans="1:10" ht="110.25" x14ac:dyDescent="0.25">
      <c r="A20" s="19">
        <v>8</v>
      </c>
      <c r="B20" s="20" t="s">
        <v>31</v>
      </c>
      <c r="C20" s="19">
        <v>2019</v>
      </c>
      <c r="D20" s="19">
        <v>45</v>
      </c>
      <c r="E20" s="19">
        <v>15</v>
      </c>
      <c r="F20" s="19">
        <v>15</v>
      </c>
      <c r="G20" s="19">
        <v>18</v>
      </c>
      <c r="H20" s="21">
        <v>1.5</v>
      </c>
      <c r="I20" s="22">
        <f t="shared" si="0"/>
        <v>94.5</v>
      </c>
      <c r="J20" s="19" t="s">
        <v>24</v>
      </c>
    </row>
    <row r="21" spans="1:10" ht="94.5" x14ac:dyDescent="0.25">
      <c r="A21" s="19">
        <v>9</v>
      </c>
      <c r="B21" s="20" t="s">
        <v>32</v>
      </c>
      <c r="C21" s="19">
        <v>2019</v>
      </c>
      <c r="D21" s="19">
        <v>44.8</v>
      </c>
      <c r="E21" s="19">
        <v>15</v>
      </c>
      <c r="F21" s="19">
        <v>14.6</v>
      </c>
      <c r="G21" s="19">
        <v>15</v>
      </c>
      <c r="H21" s="21">
        <v>5</v>
      </c>
      <c r="I21" s="22">
        <f t="shared" si="0"/>
        <v>94.399999999999991</v>
      </c>
      <c r="J21" s="19" t="s">
        <v>24</v>
      </c>
    </row>
    <row r="22" spans="1:10" ht="94.5" x14ac:dyDescent="0.25">
      <c r="A22" s="19">
        <v>10</v>
      </c>
      <c r="B22" s="20" t="s">
        <v>33</v>
      </c>
      <c r="C22" s="19">
        <v>2019</v>
      </c>
      <c r="D22" s="19">
        <v>45</v>
      </c>
      <c r="E22" s="19">
        <v>0</v>
      </c>
      <c r="F22" s="19">
        <v>27.6</v>
      </c>
      <c r="G22" s="19">
        <v>20</v>
      </c>
      <c r="H22" s="21">
        <v>1.5</v>
      </c>
      <c r="I22" s="22">
        <f t="shared" si="0"/>
        <v>94.1</v>
      </c>
      <c r="J22" s="19" t="s">
        <v>24</v>
      </c>
    </row>
    <row r="23" spans="1:10" ht="94.5" x14ac:dyDescent="0.25">
      <c r="A23" s="19">
        <v>11</v>
      </c>
      <c r="B23" s="20" t="s">
        <v>42</v>
      </c>
      <c r="C23" s="19">
        <v>2019</v>
      </c>
      <c r="D23" s="19">
        <v>39.9</v>
      </c>
      <c r="E23" s="19">
        <v>0</v>
      </c>
      <c r="F23" s="19">
        <v>30</v>
      </c>
      <c r="G23" s="19">
        <v>20</v>
      </c>
      <c r="H23" s="21">
        <v>3</v>
      </c>
      <c r="I23" s="22">
        <f t="shared" si="0"/>
        <v>92.9</v>
      </c>
      <c r="J23" s="19" t="s">
        <v>24</v>
      </c>
    </row>
    <row r="24" spans="1:10" ht="126" x14ac:dyDescent="0.25">
      <c r="A24" s="19">
        <v>12</v>
      </c>
      <c r="B24" s="20" t="s">
        <v>41</v>
      </c>
      <c r="C24" s="19">
        <v>2019</v>
      </c>
      <c r="D24" s="19">
        <v>45</v>
      </c>
      <c r="E24" s="19">
        <v>15</v>
      </c>
      <c r="F24" s="19">
        <v>15</v>
      </c>
      <c r="G24" s="19">
        <v>16</v>
      </c>
      <c r="H24" s="21">
        <v>1.5</v>
      </c>
      <c r="I24" s="22">
        <f t="shared" si="0"/>
        <v>92.5</v>
      </c>
      <c r="J24" s="19" t="s">
        <v>24</v>
      </c>
    </row>
    <row r="25" spans="1:10" ht="126" x14ac:dyDescent="0.25">
      <c r="A25" s="33">
        <v>13</v>
      </c>
      <c r="B25" s="34" t="s">
        <v>48</v>
      </c>
      <c r="C25" s="19">
        <v>2019</v>
      </c>
      <c r="D25" s="33">
        <v>41</v>
      </c>
      <c r="E25" s="33">
        <v>0</v>
      </c>
      <c r="F25" s="33">
        <v>30</v>
      </c>
      <c r="G25" s="33">
        <v>20</v>
      </c>
      <c r="H25" s="35">
        <v>1.5</v>
      </c>
      <c r="I25" s="36">
        <f t="shared" si="0"/>
        <v>92.5</v>
      </c>
      <c r="J25" s="33" t="s">
        <v>24</v>
      </c>
    </row>
    <row r="26" spans="1:10" ht="162.75" customHeight="1" x14ac:dyDescent="0.25">
      <c r="A26" s="19">
        <v>14</v>
      </c>
      <c r="B26" s="20" t="s">
        <v>35</v>
      </c>
      <c r="C26" s="19">
        <v>2019</v>
      </c>
      <c r="D26" s="19">
        <v>41</v>
      </c>
      <c r="E26" s="19">
        <v>0</v>
      </c>
      <c r="F26" s="19">
        <v>30</v>
      </c>
      <c r="G26" s="19">
        <v>20</v>
      </c>
      <c r="H26" s="21">
        <v>1.5</v>
      </c>
      <c r="I26" s="22">
        <f t="shared" si="0"/>
        <v>92.5</v>
      </c>
      <c r="J26" s="19" t="s">
        <v>24</v>
      </c>
    </row>
    <row r="27" spans="1:10" ht="110.25" x14ac:dyDescent="0.25">
      <c r="A27" s="19">
        <v>15</v>
      </c>
      <c r="B27" s="20" t="s">
        <v>64</v>
      </c>
      <c r="C27" s="19">
        <v>2019</v>
      </c>
      <c r="D27" s="19">
        <v>39.4</v>
      </c>
      <c r="E27" s="19">
        <v>0</v>
      </c>
      <c r="F27" s="19">
        <v>30</v>
      </c>
      <c r="G27" s="19">
        <v>15</v>
      </c>
      <c r="H27" s="21">
        <v>1.5</v>
      </c>
      <c r="I27" s="22">
        <f t="shared" si="0"/>
        <v>85.9</v>
      </c>
      <c r="J27" s="19" t="s">
        <v>24</v>
      </c>
    </row>
    <row r="28" spans="1:10" ht="157.5" x14ac:dyDescent="0.25">
      <c r="A28" s="47">
        <v>16</v>
      </c>
      <c r="B28" s="39" t="s">
        <v>47</v>
      </c>
      <c r="C28" s="19">
        <v>2019</v>
      </c>
      <c r="D28" s="47">
        <v>45</v>
      </c>
      <c r="E28" s="47">
        <v>0</v>
      </c>
      <c r="F28" s="47">
        <v>0</v>
      </c>
      <c r="G28" s="47">
        <v>20</v>
      </c>
      <c r="H28" s="40">
        <v>5</v>
      </c>
      <c r="I28" s="41">
        <f t="shared" si="0"/>
        <v>70</v>
      </c>
      <c r="J28" s="47" t="s">
        <v>25</v>
      </c>
    </row>
    <row r="29" spans="1:10" ht="114.75" customHeight="1" x14ac:dyDescent="0.25">
      <c r="A29" s="47">
        <v>17</v>
      </c>
      <c r="B29" s="39" t="s">
        <v>52</v>
      </c>
      <c r="C29" s="47">
        <v>2019</v>
      </c>
      <c r="D29" s="47">
        <v>45</v>
      </c>
      <c r="E29" s="47">
        <v>0</v>
      </c>
      <c r="F29" s="47">
        <v>0</v>
      </c>
      <c r="G29" s="47">
        <v>20</v>
      </c>
      <c r="H29" s="40">
        <v>5</v>
      </c>
      <c r="I29" s="41">
        <f>D29+E29+F29+G29+H29</f>
        <v>70</v>
      </c>
      <c r="J29" s="47" t="s">
        <v>25</v>
      </c>
    </row>
    <row r="30" spans="1:10" ht="110.25" x14ac:dyDescent="0.25">
      <c r="A30" s="19">
        <v>18</v>
      </c>
      <c r="B30" s="20" t="s">
        <v>49</v>
      </c>
      <c r="C30" s="19">
        <v>2019</v>
      </c>
      <c r="D30" s="19">
        <v>44.8</v>
      </c>
      <c r="E30" s="19">
        <v>0</v>
      </c>
      <c r="F30" s="19">
        <v>0</v>
      </c>
      <c r="G30" s="19">
        <v>20</v>
      </c>
      <c r="H30" s="21">
        <v>3</v>
      </c>
      <c r="I30" s="22">
        <f t="shared" si="0"/>
        <v>67.8</v>
      </c>
      <c r="J30" s="19" t="s">
        <v>25</v>
      </c>
    </row>
    <row r="31" spans="1:10" s="32" customFormat="1" ht="141.75" x14ac:dyDescent="0.25">
      <c r="A31" s="19">
        <v>19</v>
      </c>
      <c r="B31" s="20" t="s">
        <v>40</v>
      </c>
      <c r="C31" s="19">
        <v>2019</v>
      </c>
      <c r="D31" s="19">
        <v>45</v>
      </c>
      <c r="E31" s="19">
        <v>0</v>
      </c>
      <c r="F31" s="19">
        <v>0</v>
      </c>
      <c r="G31" s="19">
        <v>20</v>
      </c>
      <c r="H31" s="21">
        <v>1.5</v>
      </c>
      <c r="I31" s="22">
        <f t="shared" si="0"/>
        <v>66.5</v>
      </c>
      <c r="J31" s="19" t="s">
        <v>25</v>
      </c>
    </row>
    <row r="32" spans="1:10" ht="157.5" x14ac:dyDescent="0.25">
      <c r="A32" s="19">
        <v>20</v>
      </c>
      <c r="B32" s="20" t="s">
        <v>59</v>
      </c>
      <c r="C32" s="19">
        <v>2019</v>
      </c>
      <c r="D32" s="19">
        <v>30.2</v>
      </c>
      <c r="E32" s="19">
        <v>0</v>
      </c>
      <c r="F32" s="19">
        <v>0</v>
      </c>
      <c r="G32" s="19">
        <v>20</v>
      </c>
      <c r="H32" s="21">
        <v>1.5</v>
      </c>
      <c r="I32" s="22">
        <f t="shared" si="0"/>
        <v>51.7</v>
      </c>
      <c r="J32" s="24" t="s">
        <v>50</v>
      </c>
    </row>
    <row r="33" spans="1:10" ht="110.25" x14ac:dyDescent="0.25">
      <c r="A33" s="19">
        <v>21</v>
      </c>
      <c r="B33" s="20" t="s">
        <v>38</v>
      </c>
      <c r="C33" s="19">
        <v>2019</v>
      </c>
      <c r="D33" s="19">
        <v>28.1</v>
      </c>
      <c r="E33" s="19">
        <v>0</v>
      </c>
      <c r="F33" s="19">
        <v>0</v>
      </c>
      <c r="G33" s="19">
        <v>20</v>
      </c>
      <c r="H33" s="21">
        <v>1.5</v>
      </c>
      <c r="I33" s="22">
        <f t="shared" si="0"/>
        <v>49.6</v>
      </c>
      <c r="J33" s="24" t="s">
        <v>50</v>
      </c>
    </row>
  </sheetData>
  <mergeCells count="15">
    <mergeCell ref="H2:J2"/>
    <mergeCell ref="I6:I12"/>
    <mergeCell ref="J6:J12"/>
    <mergeCell ref="D10:D12"/>
    <mergeCell ref="F10:F12"/>
    <mergeCell ref="G10:G12"/>
    <mergeCell ref="A4:J4"/>
    <mergeCell ref="D6:D9"/>
    <mergeCell ref="E6:F9"/>
    <mergeCell ref="E10:E12"/>
    <mergeCell ref="A6:A12"/>
    <mergeCell ref="B6:B12"/>
    <mergeCell ref="C6:C12"/>
    <mergeCell ref="G6:H9"/>
    <mergeCell ref="H10:H12"/>
  </mergeCells>
  <pageMargins left="0.31496062992125984" right="0.11811023622047245" top="0.74803149606299213" bottom="0.74803149606299213" header="0.31496062992125984" footer="0.31496062992125984"/>
  <pageSetup paperSize="9" scale="66" fitToHeight="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2:C32"/>
  <sheetViews>
    <sheetView zoomScale="80" zoomScaleNormal="80" workbookViewId="0">
      <selection activeCell="C28" sqref="C28"/>
    </sheetView>
  </sheetViews>
  <sheetFormatPr defaultRowHeight="18.75" x14ac:dyDescent="0.3"/>
  <cols>
    <col min="1" max="1" width="5.5703125" style="4" customWidth="1"/>
    <col min="2" max="2" width="102" customWidth="1"/>
    <col min="3" max="3" width="19" style="10" customWidth="1"/>
  </cols>
  <sheetData>
    <row r="2" spans="1:3" ht="96.75" customHeight="1" x14ac:dyDescent="0.25">
      <c r="B2" s="60" t="s">
        <v>60</v>
      </c>
      <c r="C2" s="60"/>
    </row>
    <row r="4" spans="1:3" x14ac:dyDescent="0.25">
      <c r="A4" s="59" t="s">
        <v>12</v>
      </c>
      <c r="B4" s="59"/>
      <c r="C4" s="59"/>
    </row>
    <row r="5" spans="1:3" x14ac:dyDescent="0.25">
      <c r="A5" s="59" t="s">
        <v>13</v>
      </c>
      <c r="B5" s="59"/>
      <c r="C5" s="59"/>
    </row>
    <row r="6" spans="1:3" x14ac:dyDescent="0.25">
      <c r="A6" s="59" t="s">
        <v>61</v>
      </c>
      <c r="B6" s="59"/>
      <c r="C6" s="59"/>
    </row>
    <row r="7" spans="1:3" ht="19.5" thickBot="1" x14ac:dyDescent="0.35">
      <c r="A7" s="5"/>
    </row>
    <row r="8" spans="1:3" ht="37.5" x14ac:dyDescent="0.25">
      <c r="A8" s="13" t="s">
        <v>14</v>
      </c>
      <c r="B8" s="2" t="s">
        <v>2</v>
      </c>
      <c r="C8" s="11" t="s">
        <v>15</v>
      </c>
    </row>
    <row r="9" spans="1:3" ht="22.5" customHeight="1" x14ac:dyDescent="0.25">
      <c r="A9" s="1"/>
      <c r="B9" s="3" t="s">
        <v>20</v>
      </c>
      <c r="C9" s="12"/>
    </row>
    <row r="10" spans="1:3" ht="40.5" customHeight="1" x14ac:dyDescent="0.25">
      <c r="A10" s="1">
        <v>1</v>
      </c>
      <c r="B10" s="25" t="s">
        <v>46</v>
      </c>
      <c r="C10" s="12">
        <v>96.5</v>
      </c>
    </row>
    <row r="11" spans="1:3" ht="22.5" customHeight="1" x14ac:dyDescent="0.25">
      <c r="A11" s="19">
        <v>2</v>
      </c>
      <c r="B11" s="25" t="s">
        <v>36</v>
      </c>
      <c r="C11" s="26">
        <v>96.5</v>
      </c>
    </row>
    <row r="12" spans="1:3" ht="65.25" customHeight="1" x14ac:dyDescent="0.25">
      <c r="A12" s="19">
        <v>3</v>
      </c>
      <c r="B12" s="25" t="s">
        <v>39</v>
      </c>
      <c r="C12" s="26">
        <v>96.5</v>
      </c>
    </row>
    <row r="13" spans="1:3" ht="30.75" customHeight="1" x14ac:dyDescent="0.25">
      <c r="A13" s="19">
        <v>4</v>
      </c>
      <c r="B13" s="25" t="s">
        <v>44</v>
      </c>
      <c r="C13" s="26">
        <v>96.4</v>
      </c>
    </row>
    <row r="14" spans="1:3" ht="63.75" customHeight="1" x14ac:dyDescent="0.25">
      <c r="A14" s="19">
        <v>5</v>
      </c>
      <c r="B14" s="25" t="s">
        <v>43</v>
      </c>
      <c r="C14" s="26">
        <v>96.2</v>
      </c>
    </row>
    <row r="15" spans="1:3" ht="41.25" customHeight="1" x14ac:dyDescent="0.25">
      <c r="A15" s="19">
        <v>6</v>
      </c>
      <c r="B15" s="25" t="s">
        <v>34</v>
      </c>
      <c r="C15" s="26">
        <v>95.9</v>
      </c>
    </row>
    <row r="16" spans="1:3" ht="41.25" customHeight="1" x14ac:dyDescent="0.25">
      <c r="A16" s="19">
        <v>7</v>
      </c>
      <c r="B16" s="42" t="s">
        <v>37</v>
      </c>
      <c r="C16" s="26">
        <v>95.1</v>
      </c>
    </row>
    <row r="17" spans="1:3" ht="41.25" customHeight="1" x14ac:dyDescent="0.25">
      <c r="A17" s="19">
        <v>8</v>
      </c>
      <c r="B17" s="25" t="s">
        <v>31</v>
      </c>
      <c r="C17" s="26">
        <v>94.5</v>
      </c>
    </row>
    <row r="18" spans="1:3" ht="41.25" customHeight="1" x14ac:dyDescent="0.25">
      <c r="A18" s="19">
        <v>9</v>
      </c>
      <c r="B18" s="25" t="s">
        <v>32</v>
      </c>
      <c r="C18" s="26">
        <v>94.4</v>
      </c>
    </row>
    <row r="19" spans="1:3" ht="41.25" customHeight="1" x14ac:dyDescent="0.25">
      <c r="A19" s="19">
        <v>10</v>
      </c>
      <c r="B19" s="25" t="s">
        <v>33</v>
      </c>
      <c r="C19" s="26">
        <v>94.1</v>
      </c>
    </row>
    <row r="20" spans="1:3" ht="41.25" customHeight="1" x14ac:dyDescent="0.25">
      <c r="A20" s="19">
        <v>11</v>
      </c>
      <c r="B20" s="25" t="s">
        <v>42</v>
      </c>
      <c r="C20" s="26">
        <v>92.9</v>
      </c>
    </row>
    <row r="21" spans="1:3" ht="41.25" customHeight="1" x14ac:dyDescent="0.25">
      <c r="A21" s="19">
        <v>12</v>
      </c>
      <c r="B21" s="25" t="s">
        <v>41</v>
      </c>
      <c r="C21" s="26">
        <v>92.5</v>
      </c>
    </row>
    <row r="22" spans="1:3" ht="41.25" customHeight="1" x14ac:dyDescent="0.25">
      <c r="A22" s="19">
        <v>13</v>
      </c>
      <c r="B22" s="25" t="s">
        <v>48</v>
      </c>
      <c r="C22" s="26">
        <v>92.5</v>
      </c>
    </row>
    <row r="23" spans="1:3" ht="39.75" customHeight="1" x14ac:dyDescent="0.25">
      <c r="A23" s="19">
        <v>14</v>
      </c>
      <c r="B23" s="25" t="s">
        <v>35</v>
      </c>
      <c r="C23" s="26">
        <v>92.5</v>
      </c>
    </row>
    <row r="24" spans="1:3" ht="39.75" customHeight="1" x14ac:dyDescent="0.25">
      <c r="A24" s="19">
        <v>15</v>
      </c>
      <c r="B24" s="25" t="s">
        <v>45</v>
      </c>
      <c r="C24" s="26">
        <v>85.9</v>
      </c>
    </row>
    <row r="25" spans="1:3" ht="39.75" customHeight="1" x14ac:dyDescent="0.25">
      <c r="A25" s="19"/>
      <c r="B25" s="27" t="s">
        <v>21</v>
      </c>
      <c r="C25" s="26"/>
    </row>
    <row r="26" spans="1:3" ht="39.75" customHeight="1" x14ac:dyDescent="0.25">
      <c r="A26" s="19">
        <v>16</v>
      </c>
      <c r="B26" s="42" t="s">
        <v>47</v>
      </c>
      <c r="C26" s="26">
        <v>70</v>
      </c>
    </row>
    <row r="27" spans="1:3" ht="39.75" customHeight="1" x14ac:dyDescent="0.25">
      <c r="A27" s="19">
        <v>17</v>
      </c>
      <c r="B27" s="39" t="s">
        <v>52</v>
      </c>
      <c r="C27" s="26">
        <v>70</v>
      </c>
    </row>
    <row r="28" spans="1:3" ht="39.75" customHeight="1" x14ac:dyDescent="0.25">
      <c r="A28" s="19">
        <v>18</v>
      </c>
      <c r="B28" s="25" t="s">
        <v>49</v>
      </c>
      <c r="C28" s="26">
        <v>67.8</v>
      </c>
    </row>
    <row r="29" spans="1:3" ht="39.75" customHeight="1" x14ac:dyDescent="0.25">
      <c r="A29" s="19">
        <v>19</v>
      </c>
      <c r="B29" s="25" t="s">
        <v>40</v>
      </c>
      <c r="C29" s="26">
        <v>66.5</v>
      </c>
    </row>
    <row r="30" spans="1:3" ht="39.75" customHeight="1" x14ac:dyDescent="0.25">
      <c r="A30" s="19"/>
      <c r="B30" s="27" t="s">
        <v>51</v>
      </c>
      <c r="C30" s="26"/>
    </row>
    <row r="31" spans="1:3" ht="39.75" customHeight="1" x14ac:dyDescent="0.25">
      <c r="A31" s="19">
        <v>20</v>
      </c>
      <c r="B31" s="25" t="s">
        <v>59</v>
      </c>
      <c r="C31" s="26">
        <v>51.7</v>
      </c>
    </row>
    <row r="32" spans="1:3" ht="39.75" customHeight="1" x14ac:dyDescent="0.25">
      <c r="A32" s="19">
        <v>21</v>
      </c>
      <c r="B32" s="25" t="s">
        <v>38</v>
      </c>
      <c r="C32" s="26">
        <v>49.6</v>
      </c>
    </row>
  </sheetData>
  <sortState ref="A9:C29">
    <sortCondition descending="1" ref="C10"/>
  </sortState>
  <mergeCells count="4">
    <mergeCell ref="A4:C4"/>
    <mergeCell ref="A5:C5"/>
    <mergeCell ref="A6:C6"/>
    <mergeCell ref="B2:C2"/>
  </mergeCells>
  <pageMargins left="0.70866141732283472" right="0.70866141732283472" top="0.74803149606299213" bottom="0.74803149606299213" header="0.31496062992125984" footer="0.31496062992125984"/>
  <pageSetup paperSize="9" scale="6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29"/>
  <sheetViews>
    <sheetView tabSelected="1" zoomScale="77" zoomScaleNormal="77" workbookViewId="0">
      <selection activeCell="H23" sqref="H23"/>
    </sheetView>
  </sheetViews>
  <sheetFormatPr defaultRowHeight="15" x14ac:dyDescent="0.25"/>
  <cols>
    <col min="1" max="1" width="6.7109375" style="6" customWidth="1"/>
    <col min="2" max="2" width="46.42578125" style="6" customWidth="1"/>
    <col min="3" max="3" width="19.42578125" style="6" customWidth="1"/>
    <col min="4" max="6" width="17.85546875" style="6" customWidth="1"/>
    <col min="7" max="7" width="15.85546875" style="6" customWidth="1"/>
    <col min="8" max="8" width="13.85546875" style="6" customWidth="1"/>
    <col min="9" max="16384" width="9.140625" style="6"/>
  </cols>
  <sheetData>
    <row r="1" spans="1:10" x14ac:dyDescent="0.25">
      <c r="A1" s="49" t="s">
        <v>26</v>
      </c>
      <c r="B1" s="50"/>
      <c r="C1" s="50"/>
      <c r="D1" s="50"/>
      <c r="E1" s="50"/>
      <c r="F1" s="50"/>
      <c r="G1" s="50"/>
      <c r="H1" s="50"/>
    </row>
    <row r="2" spans="1:10" ht="99.75" customHeight="1" x14ac:dyDescent="0.25">
      <c r="A2" s="8"/>
      <c r="D2" s="52" t="s">
        <v>63</v>
      </c>
      <c r="E2" s="52"/>
      <c r="F2" s="52"/>
      <c r="G2" s="52"/>
      <c r="H2" s="52"/>
    </row>
    <row r="3" spans="1:10" ht="18.75" x14ac:dyDescent="0.25">
      <c r="A3" s="28"/>
    </row>
    <row r="4" spans="1:10" ht="41.25" customHeight="1" x14ac:dyDescent="0.3">
      <c r="A4" s="51" t="s">
        <v>56</v>
      </c>
      <c r="B4" s="51"/>
      <c r="C4" s="51"/>
      <c r="D4" s="51"/>
      <c r="E4" s="51"/>
      <c r="F4" s="51"/>
      <c r="G4" s="51"/>
      <c r="H4" s="51"/>
    </row>
    <row r="5" spans="1:10" ht="18.75" x14ac:dyDescent="0.25">
      <c r="A5" s="8"/>
    </row>
    <row r="6" spans="1:10" ht="35.25" customHeight="1" x14ac:dyDescent="0.25">
      <c r="A6" s="55" t="s">
        <v>26</v>
      </c>
      <c r="B6" s="53" t="s">
        <v>2</v>
      </c>
      <c r="C6" s="53" t="s">
        <v>58</v>
      </c>
      <c r="D6" s="53" t="s">
        <v>3</v>
      </c>
      <c r="E6" s="62" t="s">
        <v>30</v>
      </c>
      <c r="F6" s="63"/>
      <c r="G6" s="64"/>
      <c r="H6" s="53" t="s">
        <v>4</v>
      </c>
    </row>
    <row r="7" spans="1:10" ht="36" customHeight="1" x14ac:dyDescent="0.25">
      <c r="A7" s="61"/>
      <c r="B7" s="53"/>
      <c r="C7" s="53"/>
      <c r="D7" s="53"/>
      <c r="E7" s="18" t="s">
        <v>27</v>
      </c>
      <c r="F7" s="18" t="s">
        <v>28</v>
      </c>
      <c r="G7" s="18" t="s">
        <v>29</v>
      </c>
      <c r="H7" s="53"/>
    </row>
    <row r="8" spans="1:10" ht="74.25" customHeight="1" x14ac:dyDescent="0.25">
      <c r="A8" s="37">
        <v>1</v>
      </c>
      <c r="B8" s="37" t="s">
        <v>31</v>
      </c>
      <c r="C8" s="38">
        <v>22177.37</v>
      </c>
      <c r="D8" s="44">
        <f>E8+F8+G8</f>
        <v>22124.199999999997</v>
      </c>
      <c r="E8" s="44">
        <v>1.57</v>
      </c>
      <c r="F8" s="44">
        <v>4034.6</v>
      </c>
      <c r="G8" s="44">
        <v>18088.03</v>
      </c>
      <c r="H8" s="45">
        <f>D8/C8*100</f>
        <v>99.760251102813356</v>
      </c>
      <c r="I8" s="6" t="s">
        <v>26</v>
      </c>
    </row>
    <row r="9" spans="1:10" ht="63.75" customHeight="1" x14ac:dyDescent="0.25">
      <c r="A9" s="12">
        <f>A8+1</f>
        <v>2</v>
      </c>
      <c r="B9" s="12" t="s">
        <v>32</v>
      </c>
      <c r="C9" s="29">
        <v>161482.60999999999</v>
      </c>
      <c r="D9" s="44">
        <f>E9+F9+G9</f>
        <v>159353.91</v>
      </c>
      <c r="E9" s="30">
        <v>0</v>
      </c>
      <c r="F9" s="30">
        <v>77208.02</v>
      </c>
      <c r="G9" s="30">
        <v>82145.89</v>
      </c>
      <c r="H9" s="31">
        <f>D9/C9*100</f>
        <v>98.681777561063711</v>
      </c>
    </row>
    <row r="10" spans="1:10" ht="66" customHeight="1" x14ac:dyDescent="0.25">
      <c r="A10" s="12">
        <f t="shared" ref="A10:A27" si="0">A9+1</f>
        <v>3</v>
      </c>
      <c r="B10" s="12" t="s">
        <v>33</v>
      </c>
      <c r="C10" s="29">
        <v>45</v>
      </c>
      <c r="D10" s="44">
        <f>E10+F10+G10</f>
        <v>41.5</v>
      </c>
      <c r="E10" s="30">
        <v>0</v>
      </c>
      <c r="F10" s="30">
        <v>0</v>
      </c>
      <c r="G10" s="30">
        <v>41.5</v>
      </c>
      <c r="H10" s="31">
        <f>D10/C10*100</f>
        <v>92.222222222222229</v>
      </c>
    </row>
    <row r="11" spans="1:10" ht="59.25" customHeight="1" x14ac:dyDescent="0.25">
      <c r="A11" s="12">
        <f t="shared" si="0"/>
        <v>4</v>
      </c>
      <c r="B11" s="12" t="s">
        <v>34</v>
      </c>
      <c r="C11" s="29">
        <v>43098.46415</v>
      </c>
      <c r="D11" s="30">
        <f>E11+F11+G11</f>
        <v>42897.546999999999</v>
      </c>
      <c r="E11" s="30">
        <v>540.34299999999996</v>
      </c>
      <c r="F11" s="30">
        <v>12137.891</v>
      </c>
      <c r="G11" s="30">
        <v>30219.312999999998</v>
      </c>
      <c r="H11" s="31">
        <f>D11/C11*100</f>
        <v>99.53381830660895</v>
      </c>
    </row>
    <row r="12" spans="1:10" ht="83.25" customHeight="1" x14ac:dyDescent="0.25">
      <c r="A12" s="12">
        <f t="shared" si="0"/>
        <v>5</v>
      </c>
      <c r="B12" s="12" t="s">
        <v>35</v>
      </c>
      <c r="C12" s="46">
        <v>10444.700000000001</v>
      </c>
      <c r="D12" s="30">
        <f>E12+F12+G12</f>
        <v>10434.700000000001</v>
      </c>
      <c r="E12" s="30">
        <v>0</v>
      </c>
      <c r="F12" s="30">
        <v>10434.700000000001</v>
      </c>
      <c r="G12" s="30">
        <v>0</v>
      </c>
      <c r="H12" s="31">
        <f>D12/C12*100</f>
        <v>99.904257661780619</v>
      </c>
    </row>
    <row r="13" spans="1:10" ht="61.5" customHeight="1" x14ac:dyDescent="0.25">
      <c r="A13" s="12">
        <f t="shared" si="0"/>
        <v>6</v>
      </c>
      <c r="B13" s="12" t="s">
        <v>36</v>
      </c>
      <c r="C13" s="29">
        <v>65</v>
      </c>
      <c r="D13" s="30">
        <f t="shared" ref="D13" si="1">E13+F13+G13</f>
        <v>65</v>
      </c>
      <c r="E13" s="30">
        <v>0</v>
      </c>
      <c r="F13" s="30">
        <v>0</v>
      </c>
      <c r="G13" s="30">
        <v>65</v>
      </c>
      <c r="H13" s="31">
        <f t="shared" ref="H13" si="2">D13/C13*100</f>
        <v>100</v>
      </c>
    </row>
    <row r="14" spans="1:10" ht="83.25" customHeight="1" x14ac:dyDescent="0.25">
      <c r="A14" s="12">
        <f t="shared" si="0"/>
        <v>7</v>
      </c>
      <c r="B14" s="12" t="s">
        <v>37</v>
      </c>
      <c r="C14" s="29">
        <v>1714.61</v>
      </c>
      <c r="D14" s="30">
        <f>E14+F14+G14</f>
        <v>1714.6100000000001</v>
      </c>
      <c r="E14" s="30">
        <v>0</v>
      </c>
      <c r="F14" s="30">
        <v>428.6</v>
      </c>
      <c r="G14" s="30">
        <v>1286.01</v>
      </c>
      <c r="H14" s="31">
        <f>D14/C14*100</f>
        <v>100.00000000000003</v>
      </c>
    </row>
    <row r="15" spans="1:10" ht="75.75" customHeight="1" x14ac:dyDescent="0.25">
      <c r="A15" s="12">
        <f t="shared" si="0"/>
        <v>8</v>
      </c>
      <c r="B15" s="12" t="s">
        <v>38</v>
      </c>
      <c r="C15" s="29">
        <v>0</v>
      </c>
      <c r="D15" s="30">
        <v>0</v>
      </c>
      <c r="E15" s="30">
        <v>0</v>
      </c>
      <c r="F15" s="30">
        <v>0</v>
      </c>
      <c r="G15" s="30">
        <v>0</v>
      </c>
      <c r="H15" s="31">
        <v>0</v>
      </c>
      <c r="I15" s="6" t="s">
        <v>26</v>
      </c>
      <c r="J15" s="9"/>
    </row>
    <row r="16" spans="1:10" ht="150" customHeight="1" x14ac:dyDescent="0.25">
      <c r="A16" s="12">
        <f t="shared" si="0"/>
        <v>9</v>
      </c>
      <c r="B16" s="12" t="s">
        <v>39</v>
      </c>
      <c r="C16" s="29">
        <v>4334.66</v>
      </c>
      <c r="D16" s="30">
        <f>E16+F16+G16</f>
        <v>4329.6000000000004</v>
      </c>
      <c r="E16" s="30">
        <v>0</v>
      </c>
      <c r="F16" s="30">
        <v>4</v>
      </c>
      <c r="G16" s="30">
        <v>4325.6000000000004</v>
      </c>
      <c r="H16" s="31">
        <f>D16/C16*100</f>
        <v>99.883266507638453</v>
      </c>
      <c r="I16" s="6" t="s">
        <v>26</v>
      </c>
    </row>
    <row r="17" spans="1:8" ht="94.5" customHeight="1" x14ac:dyDescent="0.25">
      <c r="A17" s="12">
        <f t="shared" si="0"/>
        <v>10</v>
      </c>
      <c r="B17" s="12" t="s">
        <v>40</v>
      </c>
      <c r="C17" s="29">
        <v>0</v>
      </c>
      <c r="D17" s="30">
        <v>0</v>
      </c>
      <c r="E17" s="30">
        <v>0</v>
      </c>
      <c r="F17" s="30">
        <v>0</v>
      </c>
      <c r="G17" s="30">
        <v>0</v>
      </c>
      <c r="H17" s="31">
        <v>0</v>
      </c>
    </row>
    <row r="18" spans="1:8" ht="83.25" customHeight="1" x14ac:dyDescent="0.25">
      <c r="A18" s="12">
        <f t="shared" si="0"/>
        <v>11</v>
      </c>
      <c r="B18" s="12" t="s">
        <v>41</v>
      </c>
      <c r="C18" s="29">
        <v>50255.25</v>
      </c>
      <c r="D18" s="30">
        <f>E18+F18+G18</f>
        <v>50255.18</v>
      </c>
      <c r="E18" s="30">
        <v>0</v>
      </c>
      <c r="F18" s="30">
        <v>43017</v>
      </c>
      <c r="G18" s="30">
        <v>7238.18</v>
      </c>
      <c r="H18" s="31">
        <f>D18/C18*100</f>
        <v>99.999860711069985</v>
      </c>
    </row>
    <row r="19" spans="1:8" ht="69.75" customHeight="1" x14ac:dyDescent="0.25">
      <c r="A19" s="12">
        <f t="shared" si="0"/>
        <v>12</v>
      </c>
      <c r="B19" s="12" t="s">
        <v>42</v>
      </c>
      <c r="C19" s="30">
        <v>498.5</v>
      </c>
      <c r="D19" s="30">
        <f>E19+F19+G19</f>
        <v>498.5</v>
      </c>
      <c r="E19" s="30">
        <v>0</v>
      </c>
      <c r="F19" s="30">
        <v>498.5</v>
      </c>
      <c r="G19" s="30">
        <v>0</v>
      </c>
      <c r="H19" s="31">
        <f>D19/C19*100</f>
        <v>100</v>
      </c>
    </row>
    <row r="20" spans="1:8" ht="117" customHeight="1" x14ac:dyDescent="0.25">
      <c r="A20" s="12">
        <f t="shared" si="0"/>
        <v>13</v>
      </c>
      <c r="B20" s="12" t="s">
        <v>43</v>
      </c>
      <c r="C20" s="30">
        <v>204.94</v>
      </c>
      <c r="D20" s="30">
        <f>E20+F20+G20</f>
        <v>202.93</v>
      </c>
      <c r="E20" s="30">
        <v>0</v>
      </c>
      <c r="F20" s="30">
        <v>0</v>
      </c>
      <c r="G20" s="30">
        <v>202.93</v>
      </c>
      <c r="H20" s="31">
        <f>D20/C20*100</f>
        <v>99.019225139065099</v>
      </c>
    </row>
    <row r="21" spans="1:8" ht="72" customHeight="1" x14ac:dyDescent="0.25">
      <c r="A21" s="12">
        <f t="shared" si="0"/>
        <v>14</v>
      </c>
      <c r="B21" s="12" t="s">
        <v>49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1">
        <v>0</v>
      </c>
    </row>
    <row r="22" spans="1:8" ht="53.25" customHeight="1" x14ac:dyDescent="0.25">
      <c r="A22" s="12">
        <f t="shared" si="0"/>
        <v>15</v>
      </c>
      <c r="B22" s="12" t="s">
        <v>44</v>
      </c>
      <c r="C22" s="30">
        <v>2024.8</v>
      </c>
      <c r="D22" s="30">
        <f>E22+F22+G22</f>
        <v>2015.63</v>
      </c>
      <c r="E22" s="30">
        <v>0</v>
      </c>
      <c r="F22" s="30">
        <v>0</v>
      </c>
      <c r="G22" s="30">
        <v>2015.63</v>
      </c>
      <c r="H22" s="31">
        <f>D22/C22*100</f>
        <v>99.547115764519958</v>
      </c>
    </row>
    <row r="23" spans="1:8" ht="86.25" customHeight="1" x14ac:dyDescent="0.25">
      <c r="A23" s="12">
        <f t="shared" si="0"/>
        <v>16</v>
      </c>
      <c r="B23" s="12" t="s">
        <v>45</v>
      </c>
      <c r="C23" s="30">
        <v>8901.8709999999992</v>
      </c>
      <c r="D23" s="30">
        <f>E23+F23+G23</f>
        <v>8901.8709999999992</v>
      </c>
      <c r="E23" s="30">
        <v>6964.5709999999999</v>
      </c>
      <c r="F23" s="30">
        <v>1937.3</v>
      </c>
      <c r="G23" s="30">
        <v>0</v>
      </c>
      <c r="H23" s="31">
        <f>D23/C23*100</f>
        <v>100</v>
      </c>
    </row>
    <row r="24" spans="1:8" ht="104.25" customHeight="1" x14ac:dyDescent="0.25">
      <c r="A24" s="12">
        <f t="shared" si="0"/>
        <v>17</v>
      </c>
      <c r="B24" s="12" t="s">
        <v>46</v>
      </c>
      <c r="C24" s="30">
        <v>15484.834999999999</v>
      </c>
      <c r="D24" s="30">
        <f>E24+F24+G24</f>
        <v>15484.531999999999</v>
      </c>
      <c r="E24" s="30">
        <v>1057.5</v>
      </c>
      <c r="F24" s="30">
        <v>4069.5250000000001</v>
      </c>
      <c r="G24" s="30">
        <v>10357.507</v>
      </c>
      <c r="H24" s="31">
        <f>D24/C24*100</f>
        <v>99.998043246828274</v>
      </c>
    </row>
    <row r="25" spans="1:8" ht="93.75" x14ac:dyDescent="0.25">
      <c r="A25" s="12">
        <f t="shared" si="0"/>
        <v>18</v>
      </c>
      <c r="B25" s="12" t="s">
        <v>47</v>
      </c>
      <c r="C25" s="30">
        <v>0</v>
      </c>
      <c r="D25" s="30">
        <v>0</v>
      </c>
      <c r="E25" s="30">
        <v>0</v>
      </c>
      <c r="F25" s="30">
        <v>0</v>
      </c>
      <c r="G25" s="30">
        <v>0</v>
      </c>
      <c r="H25" s="31">
        <v>0</v>
      </c>
    </row>
    <row r="26" spans="1:8" ht="77.25" customHeight="1" x14ac:dyDescent="0.25">
      <c r="A26" s="12">
        <f t="shared" si="0"/>
        <v>19</v>
      </c>
      <c r="B26" s="12" t="s">
        <v>48</v>
      </c>
      <c r="C26" s="30">
        <v>9</v>
      </c>
      <c r="D26" s="30">
        <v>8.9990000000000006</v>
      </c>
      <c r="E26" s="30">
        <v>0</v>
      </c>
      <c r="F26" s="30">
        <v>0</v>
      </c>
      <c r="G26" s="30">
        <v>9</v>
      </c>
      <c r="H26" s="31">
        <f t="shared" ref="H26" si="3">D26/C26*100</f>
        <v>99.988888888888894</v>
      </c>
    </row>
    <row r="27" spans="1:8" ht="89.25" customHeight="1" x14ac:dyDescent="0.25">
      <c r="A27" s="12">
        <f t="shared" si="0"/>
        <v>20</v>
      </c>
      <c r="B27" s="12" t="s">
        <v>59</v>
      </c>
      <c r="C27" s="30">
        <v>0.1</v>
      </c>
      <c r="D27" s="30">
        <f>E27+F27+G27</f>
        <v>0</v>
      </c>
      <c r="E27" s="30">
        <v>0</v>
      </c>
      <c r="F27" s="30">
        <v>0</v>
      </c>
      <c r="G27" s="30">
        <v>0</v>
      </c>
      <c r="H27" s="31">
        <f>D27/C27*100</f>
        <v>0</v>
      </c>
    </row>
    <row r="28" spans="1:8" ht="89.25" customHeight="1" x14ac:dyDescent="0.25">
      <c r="A28" s="12">
        <v>21</v>
      </c>
      <c r="B28" s="12" t="s">
        <v>52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1">
        <v>0</v>
      </c>
    </row>
    <row r="29" spans="1:8" ht="18.75" x14ac:dyDescent="0.3">
      <c r="A29" s="14"/>
      <c r="B29" s="15" t="s">
        <v>5</v>
      </c>
      <c r="C29" s="16">
        <f>SUM(C8:C28)</f>
        <v>320741.71014999994</v>
      </c>
      <c r="D29" s="16">
        <f>D27+D26+D25+D24+D23+D22+D21+D20+D19+D18+D17+D16+D15+D14+D13+D12+D11+D10+D9+D8</f>
        <v>318328.70899999997</v>
      </c>
      <c r="E29" s="16">
        <f>SUM(E8:E28)</f>
        <v>8563.9840000000004</v>
      </c>
      <c r="F29" s="16">
        <f>SUM(F8:F28)</f>
        <v>153770.136</v>
      </c>
      <c r="G29" s="16">
        <f>SUM(G8:G28)</f>
        <v>155994.59</v>
      </c>
      <c r="H29" s="17">
        <f>D29/C29*100</f>
        <v>99.247680899103671</v>
      </c>
    </row>
  </sheetData>
  <mergeCells count="9">
    <mergeCell ref="A1:H1"/>
    <mergeCell ref="D2:H2"/>
    <mergeCell ref="A4:H4"/>
    <mergeCell ref="B6:B7"/>
    <mergeCell ref="C6:C7"/>
    <mergeCell ref="D6:D7"/>
    <mergeCell ref="H6:H7"/>
    <mergeCell ref="A6:A7"/>
    <mergeCell ref="E6:G6"/>
  </mergeCells>
  <pageMargins left="0.70866141732283472" right="0.70866141732283472" top="0.74803149606299213" bottom="0.74803149606299213" header="0.31496062992125984" footer="0.31496062992125984"/>
  <pageSetup paperSize="9" scale="50" fitToHeight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Три бюджета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Алексеевна</dc:creator>
  <cp:lastModifiedBy>Ольга Алексеевна</cp:lastModifiedBy>
  <cp:lastPrinted>2020-05-06T07:27:54Z</cp:lastPrinted>
  <dcterms:created xsi:type="dcterms:W3CDTF">2016-01-21T06:58:02Z</dcterms:created>
  <dcterms:modified xsi:type="dcterms:W3CDTF">2020-05-06T07:28:23Z</dcterms:modified>
</cp:coreProperties>
</file>