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0" windowWidth="20730" windowHeight="11640" activeTab="3"/>
  </bookViews>
  <sheets>
    <sheet name="Приложение 1" sheetId="1" r:id="rId1"/>
    <sheet name="Приложение 2" sheetId="2" r:id="rId2"/>
    <sheet name="Приложение 3" sheetId="3" r:id="rId3"/>
    <sheet name="Три бюджета" sheetId="4" r:id="rId4"/>
  </sheets>
  <calcPr calcId="144525" calcMode="manual"/>
</workbook>
</file>

<file path=xl/calcChain.xml><?xml version="1.0" encoding="utf-8"?>
<calcChain xmlns="http://schemas.openxmlformats.org/spreadsheetml/2006/main">
  <c r="L35" i="2" l="1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18" i="2"/>
  <c r="L20" i="2"/>
  <c r="L19" i="2"/>
  <c r="L17" i="2"/>
  <c r="L16" i="2"/>
  <c r="L15" i="2"/>
  <c r="L14" i="2"/>
  <c r="L13" i="2"/>
  <c r="H31" i="4"/>
  <c r="D26" i="4"/>
  <c r="I26" i="4" s="1"/>
  <c r="D15" i="4"/>
  <c r="I15" i="4" s="1"/>
  <c r="F29" i="1"/>
  <c r="D29" i="4"/>
  <c r="I29" i="4" s="1"/>
  <c r="F19" i="1"/>
  <c r="D19" i="4"/>
  <c r="I19" i="4" s="1"/>
  <c r="D18" i="4"/>
  <c r="I18" i="4" s="1"/>
  <c r="D9" i="4"/>
  <c r="I9" i="4" s="1"/>
  <c r="F24" i="1"/>
  <c r="C31" i="1" l="1"/>
  <c r="D31" i="1"/>
  <c r="E31" i="1"/>
  <c r="G31" i="4"/>
  <c r="F31" i="4"/>
  <c r="E31" i="4"/>
  <c r="C31" i="4"/>
  <c r="D30" i="4"/>
  <c r="D13" i="4"/>
  <c r="I13" i="4" s="1"/>
  <c r="I14" i="4"/>
  <c r="D14" i="4"/>
  <c r="D11" i="4"/>
  <c r="I11" i="4" s="1"/>
  <c r="F31" i="1" l="1"/>
  <c r="D24" i="4"/>
  <c r="I24" i="4" s="1"/>
  <c r="D23" i="4"/>
  <c r="I23" i="4" s="1"/>
  <c r="D22" i="4"/>
  <c r="I22" i="4" s="1"/>
  <c r="D21" i="4"/>
  <c r="D20" i="4"/>
  <c r="I20" i="4" s="1"/>
  <c r="D16" i="4"/>
  <c r="I16" i="4" s="1"/>
  <c r="D12" i="4"/>
  <c r="I12" i="4" s="1"/>
  <c r="D10" i="4"/>
  <c r="I10" i="4" s="1"/>
  <c r="D8" i="4"/>
  <c r="F26" i="1"/>
  <c r="F23" i="1"/>
  <c r="F22" i="1"/>
  <c r="F20" i="1"/>
  <c r="F18" i="1"/>
  <c r="F16" i="1"/>
  <c r="F15" i="1"/>
  <c r="F14" i="1"/>
  <c r="F13" i="1"/>
  <c r="F12" i="1"/>
  <c r="F11" i="1"/>
  <c r="F10" i="1"/>
  <c r="F9" i="1"/>
  <c r="F8" i="1"/>
  <c r="D27" i="4" l="1"/>
  <c r="D17" i="4"/>
  <c r="D28" i="4"/>
  <c r="D25" i="4"/>
  <c r="D31" i="4" l="1"/>
  <c r="I31" i="4" s="1"/>
  <c r="I8" i="4" l="1"/>
  <c r="F27" i="1" l="1"/>
  <c r="I27" i="4" l="1"/>
  <c r="A9" i="4" l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<sst xmlns="http://schemas.openxmlformats.org/spreadsheetml/2006/main" count="171" uniqueCount="74">
  <si>
    <t>Код</t>
  </si>
  <si>
    <t>МП</t>
  </si>
  <si>
    <t>Наименование муниципальной программы</t>
  </si>
  <si>
    <t>Кассовые расходы на отчетную дату</t>
  </si>
  <si>
    <t>% выполнения</t>
  </si>
  <si>
    <t>ИТОГО</t>
  </si>
  <si>
    <t>п/п</t>
  </si>
  <si>
    <t>Название муниципальной программы, сроки реализации</t>
  </si>
  <si>
    <t xml:space="preserve">Период    
выполнения  
показателей 
эффективности
&lt;1&gt;
</t>
  </si>
  <si>
    <t>Оценка эффективности  реализации муниципальной программы</t>
  </si>
  <si>
    <t>Итоговая оценка  в баллах</t>
  </si>
  <si>
    <t xml:space="preserve">Рейтинговая оценка эффективности реализации </t>
  </si>
  <si>
    <t>муниципальных программ</t>
  </si>
  <si>
    <t>N п/п</t>
  </si>
  <si>
    <t>Оценка, балл</t>
  </si>
  <si>
    <t>Муниципальные программы с высоким уровнем эффективности реализации:</t>
  </si>
  <si>
    <t>Муниципальные программы с удовлетворительным уровнем эффективности реализации:</t>
  </si>
  <si>
    <t>Оценка качества управления муниципальной программы                       3.</t>
  </si>
  <si>
    <t>эффективность реализации муниципальной программы признается высокой</t>
  </si>
  <si>
    <t>эффективность реализации муниципальной программы признается удовлетворительной</t>
  </si>
  <si>
    <t xml:space="preserve"> </t>
  </si>
  <si>
    <t>федеральный бюджет</t>
  </si>
  <si>
    <t>областной бюджет</t>
  </si>
  <si>
    <t>местный бюджет</t>
  </si>
  <si>
    <t>в том числе:</t>
  </si>
  <si>
    <t xml:space="preserve">эффективность реализации муниципальной программы признается низкой </t>
  </si>
  <si>
    <t>Муниципальные программы с низким  уровнем эффективности реализации:</t>
  </si>
  <si>
    <t>МП "Развитие муниципального управления"</t>
  </si>
  <si>
    <t>МП "Развитие образования"</t>
  </si>
  <si>
    <t xml:space="preserve">МП "Повышение эффективности реализации молодежной политики" </t>
  </si>
  <si>
    <t>МП "Развитие культуры"</t>
  </si>
  <si>
    <t xml:space="preserve">МП "Организация деятельности по переданным полномочиям в области опеки и попечительства" </t>
  </si>
  <si>
    <t xml:space="preserve">МП "Развитие физической культуры и спорта" </t>
  </si>
  <si>
    <t>МП "Обеспечение безопасности жизнедеятельности населения"</t>
  </si>
  <si>
    <t>МП "Обеспечение оказания муниципальных услуг, своевременного и качественного решения вопросов, находящихся в компетенции органов местного самоуправления"</t>
  </si>
  <si>
    <t>МП " Развитие транспортной системы"</t>
  </si>
  <si>
    <t>МП «Поддержка и развитие малого и среднего предпринимательства"</t>
  </si>
  <si>
    <t xml:space="preserve">МП «Управление муниципальным имуществом и земельными ресурсами» </t>
  </si>
  <si>
    <r>
      <t>МП «</t>
    </r>
    <r>
      <rPr>
        <sz val="12"/>
        <color rgb="FF000000"/>
        <rFont val="Times New Roman"/>
        <family val="1"/>
        <charset val="204"/>
      </rPr>
      <t>Развитие агропромышленного комплекса"</t>
    </r>
  </si>
  <si>
    <t>МП «Управление муниципальными финансами и регулирование межбюджетных отношений"</t>
  </si>
  <si>
    <t>МП "Содействие развитию институтов гражданского общества и поддержка социально ориентированных некоммерческих организаций"</t>
  </si>
  <si>
    <t>МП «Профилактика правонарушений и борьба с преступностью"</t>
  </si>
  <si>
    <t>МП «Осуществление деятельности по обращению с животными без владельцев"</t>
  </si>
  <si>
    <t xml:space="preserve">МП «Гармонизация межнациональных и межконфессиональных отношений» </t>
  </si>
  <si>
    <t xml:space="preserve">МП «Развитие строительства и архитектуры» </t>
  </si>
  <si>
    <t>МП «Развитие коммунальной и жилищной инфраструктуры»</t>
  </si>
  <si>
    <t>МП «Охрана окружающей среды»</t>
  </si>
  <si>
    <t xml:space="preserve">МП«Энергоэффективность и развитие энергетики».  </t>
  </si>
  <si>
    <t>МП «Профилактика терроризма и экстремизма»</t>
  </si>
  <si>
    <t>Оценка степени достижения плановых значений  целевых показателей эффективности         1.</t>
  </si>
  <si>
    <t xml:space="preserve">Степень достижения  плановых значений целевых показателей эффективности реализации муниципальной программы,    (Пэф.) Весовой балл=40                                                      </t>
  </si>
  <si>
    <t>Оценка степени  достижения  запланированного уровню затрат                                     2.</t>
  </si>
  <si>
    <t>Уровень освоения средств федерального и областного бюджетов,  (Уоб+фб.) Весовой балл=8                                                                                                                                                                                                                                                                                                                                                                                                                                                                                                                                                                                           2.1.</t>
  </si>
  <si>
    <t>Уровень освоения средств  бюджета Нол-го муниц-го р-на,  (Умб.) Весовой балл=15                                                                                                                                                                                                                                                                                                                                                                                                                                                                                                                                                                                         2.2.</t>
  </si>
  <si>
    <t>Уровень фактического привлечения средств бюджетов поселений и иных внебюджетных источников (Упр.)Весовой балл=7                                     2.3.</t>
  </si>
  <si>
    <r>
      <t>Уровень выполнения мероприятий муниципальной программы в запланированный срок (У</t>
    </r>
    <r>
      <rPr>
        <sz val="11"/>
        <color theme="1"/>
        <rFont val="Times New Roman"/>
        <family val="1"/>
        <charset val="204"/>
      </rPr>
      <t>м</t>
    </r>
    <r>
      <rPr>
        <sz val="10"/>
        <color theme="1"/>
        <rFont val="Times New Roman"/>
        <family val="1"/>
        <charset val="204"/>
      </rPr>
      <t>) Весовой балл=10 3.1.</t>
    </r>
  </si>
  <si>
    <t>Своевременность приведения объемов бюджетных ассигнований на финансовое обеспечение муниципальной программы, указан-х в плане реализации муниципальной программы на отчетный год, в соотв-ии с решением о бюджете  Весовой балл=13                 3.2.</t>
  </si>
  <si>
    <t>Сроки предоставления и качество подготовки годового отчета о ходе реализации муниципальной программы  Весовой балл=4   3.3.</t>
  </si>
  <si>
    <t>Результаты оценки эффективности налоговых расходов    4.  Весовой балл=3</t>
  </si>
  <si>
    <t>МП «Развитие агропромышленного комплекса"</t>
  </si>
  <si>
    <t>бюджет поселений</t>
  </si>
  <si>
    <t>МП«Энергоэффективность и развитие энергетики»</t>
  </si>
  <si>
    <t>Сведения об использовании   бюджетных ассигнований и иных средств на реализацию муниципальных программ в 2021 году</t>
  </si>
  <si>
    <t>Приложение № 1
к Сводному годовому докладу 
о ходе реализации и оценке
эффективности реализации 
муниципальных программ 
по итогам за 2021 год</t>
  </si>
  <si>
    <t>Первонач. план на 2021 год</t>
  </si>
  <si>
    <t>Уточненный план на 2021 год</t>
  </si>
  <si>
    <t>Оценка эффективности реализации муниципальных программ за 2021 год</t>
  </si>
  <si>
    <t xml:space="preserve">Приложение № 2
к Сводному годовому докладу 
о ходе реализации и оценке
эффективности реализации 
муниципальных программ 
по итогам за 2021 год
</t>
  </si>
  <si>
    <t xml:space="preserve">Приложение № 3
к Сводному годовому докладу
о ходе реализации и оценке
эффективности муниципальных программ 
по итогам за 2021 год
</t>
  </si>
  <si>
    <t>района в 2021 году</t>
  </si>
  <si>
    <t>Приложение № 4
к Сводному годовому докладу 
о ходе реализации и оценке
эффективности реализации 
муниципальных программ 
по итогам за 2021 год</t>
  </si>
  <si>
    <t>МП "Формирование здорового образа жизни среди населения Нолинского муниципального района"</t>
  </si>
  <si>
    <t>МП «Управление муниципальным имуществом и земельными ресурсами»</t>
  </si>
  <si>
    <t>МП " Развитие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</si>
</sst>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97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vertical="center"/>
    </xf>
    <xf numFmtId="43" fontId="0" fillId="2" borderId="0" xfId="1" applyFont="1" applyFill="1"/>
    <xf numFmtId="0" fontId="2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164" fontId="0" fillId="2" borderId="0" xfId="0" applyNumberForma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" fontId="9" fillId="0" borderId="2" xfId="0" applyNumberFormat="1" applyFont="1" applyFill="1" applyBorder="1" applyAlignment="1">
      <alignment horizontal="center" vertical="center"/>
    </xf>
    <xf numFmtId="164" fontId="0" fillId="2" borderId="0" xfId="0" applyNumberFormat="1" applyFill="1" applyBorder="1"/>
    <xf numFmtId="4" fontId="5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/>
    <xf numFmtId="0" fontId="0" fillId="0" borderId="0" xfId="0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2" borderId="6" xfId="0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4" fontId="0" fillId="2" borderId="0" xfId="0" applyNumberFormat="1" applyFont="1" applyFill="1"/>
    <xf numFmtId="0" fontId="0" fillId="2" borderId="0" xfId="0" applyFont="1" applyFill="1"/>
    <xf numFmtId="0" fontId="2" fillId="2" borderId="6" xfId="0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2" fillId="2" borderId="2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1"/>
  <sheetViews>
    <sheetView view="pageBreakPreview" topLeftCell="A25" zoomScale="82" zoomScaleSheetLayoutView="82" workbookViewId="0">
      <selection activeCell="E31" sqref="E31"/>
    </sheetView>
  </sheetViews>
  <sheetFormatPr defaultRowHeight="15" x14ac:dyDescent="0.25"/>
  <cols>
    <col min="1" max="1" width="6.7109375" style="6" customWidth="1"/>
    <col min="2" max="2" width="46.42578125" style="6" customWidth="1"/>
    <col min="3" max="3" width="18.28515625" style="6" customWidth="1"/>
    <col min="4" max="4" width="19.42578125" style="6" customWidth="1"/>
    <col min="5" max="5" width="17.85546875" style="6" customWidth="1"/>
    <col min="6" max="6" width="13.85546875" style="6" customWidth="1"/>
    <col min="7" max="8" width="9.140625" style="6" customWidth="1"/>
    <col min="9" max="16384" width="9.140625" style="6"/>
  </cols>
  <sheetData>
    <row r="1" spans="1:8" x14ac:dyDescent="0.25">
      <c r="A1" s="63" t="s">
        <v>20</v>
      </c>
      <c r="B1" s="64"/>
      <c r="C1" s="64"/>
      <c r="D1" s="64"/>
      <c r="E1" s="64"/>
      <c r="F1" s="64"/>
    </row>
    <row r="2" spans="1:8" ht="99.75" customHeight="1" x14ac:dyDescent="0.25">
      <c r="A2" s="8"/>
      <c r="E2" s="66" t="s">
        <v>63</v>
      </c>
      <c r="F2" s="66"/>
    </row>
    <row r="3" spans="1:8" ht="18.75" x14ac:dyDescent="0.25">
      <c r="A3" s="7"/>
    </row>
    <row r="4" spans="1:8" ht="41.25" customHeight="1" x14ac:dyDescent="0.3">
      <c r="A4" s="65" t="s">
        <v>62</v>
      </c>
      <c r="B4" s="65"/>
      <c r="C4" s="65"/>
      <c r="D4" s="65"/>
      <c r="E4" s="65"/>
      <c r="F4" s="65"/>
    </row>
    <row r="5" spans="1:8" ht="18.75" x14ac:dyDescent="0.25">
      <c r="A5" s="8"/>
    </row>
    <row r="6" spans="1:8" ht="78" customHeight="1" x14ac:dyDescent="0.25">
      <c r="A6" s="35" t="s">
        <v>0</v>
      </c>
      <c r="B6" s="67" t="s">
        <v>2</v>
      </c>
      <c r="C6" s="67" t="s">
        <v>64</v>
      </c>
      <c r="D6" s="67" t="s">
        <v>65</v>
      </c>
      <c r="E6" s="67" t="s">
        <v>3</v>
      </c>
      <c r="F6" s="67" t="s">
        <v>4</v>
      </c>
    </row>
    <row r="7" spans="1:8" ht="15.75" x14ac:dyDescent="0.25">
      <c r="A7" s="35" t="s">
        <v>1</v>
      </c>
      <c r="B7" s="67"/>
      <c r="C7" s="67"/>
      <c r="D7" s="67"/>
      <c r="E7" s="67"/>
      <c r="F7" s="67"/>
    </row>
    <row r="8" spans="1:8" ht="74.25" customHeight="1" x14ac:dyDescent="0.25">
      <c r="A8" s="36">
        <v>1</v>
      </c>
      <c r="B8" s="36" t="s">
        <v>27</v>
      </c>
      <c r="C8" s="37">
        <v>21217.26</v>
      </c>
      <c r="D8" s="37">
        <v>23500.494999999999</v>
      </c>
      <c r="E8" s="37">
        <v>23432.206999999999</v>
      </c>
      <c r="F8" s="38">
        <f t="shared" ref="F8:F16" si="0">E8/D8*100</f>
        <v>99.709418886708562</v>
      </c>
      <c r="G8" s="34"/>
    </row>
    <row r="9" spans="1:8" ht="63.75" customHeight="1" x14ac:dyDescent="0.25">
      <c r="A9" s="19">
        <f>A8+1</f>
        <v>2</v>
      </c>
      <c r="B9" s="19" t="s">
        <v>28</v>
      </c>
      <c r="C9" s="39">
        <v>169736.516</v>
      </c>
      <c r="D9" s="39">
        <v>178482.658</v>
      </c>
      <c r="E9" s="39">
        <v>175292.48699999999</v>
      </c>
      <c r="F9" s="40">
        <f t="shared" si="0"/>
        <v>98.212615704098255</v>
      </c>
      <c r="G9" s="34"/>
    </row>
    <row r="10" spans="1:8" ht="66" customHeight="1" x14ac:dyDescent="0.25">
      <c r="A10" s="19">
        <f t="shared" ref="A10:A27" si="1">A9+1</f>
        <v>3</v>
      </c>
      <c r="B10" s="19" t="s">
        <v>29</v>
      </c>
      <c r="C10" s="39">
        <v>35</v>
      </c>
      <c r="D10" s="39">
        <v>35</v>
      </c>
      <c r="E10" s="39">
        <v>35</v>
      </c>
      <c r="F10" s="40">
        <f t="shared" si="0"/>
        <v>100</v>
      </c>
      <c r="G10" s="34"/>
    </row>
    <row r="11" spans="1:8" ht="59.25" customHeight="1" x14ac:dyDescent="0.25">
      <c r="A11" s="19">
        <f t="shared" si="1"/>
        <v>4</v>
      </c>
      <c r="B11" s="19" t="s">
        <v>30</v>
      </c>
      <c r="C11" s="39">
        <v>53360.012999999999</v>
      </c>
      <c r="D11" s="39">
        <v>55112.389000000003</v>
      </c>
      <c r="E11" s="39">
        <v>54903.923999999999</v>
      </c>
      <c r="F11" s="40">
        <f t="shared" si="0"/>
        <v>99.621745665933659</v>
      </c>
      <c r="G11" s="34"/>
    </row>
    <row r="12" spans="1:8" ht="83.25" customHeight="1" x14ac:dyDescent="0.25">
      <c r="A12" s="19">
        <f t="shared" si="1"/>
        <v>5</v>
      </c>
      <c r="B12" s="19" t="s">
        <v>31</v>
      </c>
      <c r="C12" s="39">
        <v>12110.3</v>
      </c>
      <c r="D12" s="41">
        <v>10409.200000000001</v>
      </c>
      <c r="E12" s="39">
        <v>9584.0660000000007</v>
      </c>
      <c r="F12" s="40">
        <f t="shared" si="0"/>
        <v>92.073031549014345</v>
      </c>
      <c r="G12" s="34"/>
    </row>
    <row r="13" spans="1:8" ht="61.5" customHeight="1" x14ac:dyDescent="0.25">
      <c r="A13" s="19">
        <f t="shared" si="1"/>
        <v>6</v>
      </c>
      <c r="B13" s="19" t="s">
        <v>32</v>
      </c>
      <c r="C13" s="39">
        <v>8895.1</v>
      </c>
      <c r="D13" s="39">
        <v>11061.075000000001</v>
      </c>
      <c r="E13" s="39">
        <v>11041.712</v>
      </c>
      <c r="F13" s="40">
        <f t="shared" si="0"/>
        <v>99.824944682139844</v>
      </c>
      <c r="G13" s="34"/>
    </row>
    <row r="14" spans="1:8" ht="83.25" customHeight="1" x14ac:dyDescent="0.25">
      <c r="A14" s="19">
        <f t="shared" si="1"/>
        <v>7</v>
      </c>
      <c r="B14" s="19" t="s">
        <v>33</v>
      </c>
      <c r="C14" s="39">
        <v>1247.2</v>
      </c>
      <c r="D14" s="39">
        <v>7001.91</v>
      </c>
      <c r="E14" s="39">
        <v>7000.14</v>
      </c>
      <c r="F14" s="40">
        <f t="shared" si="0"/>
        <v>99.974721183220012</v>
      </c>
      <c r="G14" s="34"/>
    </row>
    <row r="15" spans="1:8" ht="75.75" customHeight="1" x14ac:dyDescent="0.25">
      <c r="A15" s="19">
        <f t="shared" si="1"/>
        <v>8</v>
      </c>
      <c r="B15" s="29" t="s">
        <v>44</v>
      </c>
      <c r="C15" s="39">
        <v>150</v>
      </c>
      <c r="D15" s="39">
        <v>150</v>
      </c>
      <c r="E15" s="39">
        <v>150</v>
      </c>
      <c r="F15" s="38">
        <f t="shared" si="0"/>
        <v>100</v>
      </c>
      <c r="H15" s="9"/>
    </row>
    <row r="16" spans="1:8" ht="150" customHeight="1" x14ac:dyDescent="0.25">
      <c r="A16" s="35">
        <f t="shared" si="1"/>
        <v>9</v>
      </c>
      <c r="B16" s="35" t="s">
        <v>34</v>
      </c>
      <c r="C16" s="42">
        <v>4531.8999999999996</v>
      </c>
      <c r="D16" s="42">
        <v>4680.6000000000004</v>
      </c>
      <c r="E16" s="42">
        <v>4596.0680000000002</v>
      </c>
      <c r="F16" s="38">
        <f t="shared" si="0"/>
        <v>98.19399222321924</v>
      </c>
      <c r="G16" s="34"/>
    </row>
    <row r="17" spans="1:7" ht="94.5" customHeight="1" x14ac:dyDescent="0.25">
      <c r="A17" s="19">
        <f t="shared" si="1"/>
        <v>10</v>
      </c>
      <c r="B17" s="29" t="s">
        <v>47</v>
      </c>
      <c r="C17" s="39">
        <v>0</v>
      </c>
      <c r="D17" s="39">
        <v>0</v>
      </c>
      <c r="E17" s="39">
        <v>0</v>
      </c>
      <c r="F17" s="38">
        <v>0</v>
      </c>
      <c r="G17" s="34"/>
    </row>
    <row r="18" spans="1:7" ht="83.25" customHeight="1" x14ac:dyDescent="0.25">
      <c r="A18" s="19">
        <f t="shared" si="1"/>
        <v>11</v>
      </c>
      <c r="B18" s="19" t="s">
        <v>35</v>
      </c>
      <c r="C18" s="39">
        <v>44526.1</v>
      </c>
      <c r="D18" s="39">
        <v>45799.7</v>
      </c>
      <c r="E18" s="39">
        <v>45217.063999999998</v>
      </c>
      <c r="F18" s="40">
        <f>E18/D18*100</f>
        <v>98.727860662842772</v>
      </c>
      <c r="G18" s="34"/>
    </row>
    <row r="19" spans="1:7" ht="69.75" customHeight="1" x14ac:dyDescent="0.25">
      <c r="A19" s="19">
        <f t="shared" si="1"/>
        <v>12</v>
      </c>
      <c r="B19" s="29" t="s">
        <v>46</v>
      </c>
      <c r="C19" s="43">
        <v>0</v>
      </c>
      <c r="D19" s="43">
        <v>419.7</v>
      </c>
      <c r="E19" s="43">
        <v>391.28</v>
      </c>
      <c r="F19" s="40">
        <f>E19/D19*100</f>
        <v>93.228496545151302</v>
      </c>
      <c r="G19" s="34"/>
    </row>
    <row r="20" spans="1:7" ht="117" customHeight="1" x14ac:dyDescent="0.25">
      <c r="A20" s="19">
        <f t="shared" si="1"/>
        <v>13</v>
      </c>
      <c r="B20" s="29" t="s">
        <v>40</v>
      </c>
      <c r="C20" s="43">
        <v>80</v>
      </c>
      <c r="D20" s="43">
        <v>100.7</v>
      </c>
      <c r="E20" s="43">
        <v>100.547</v>
      </c>
      <c r="F20" s="40">
        <f>E20/D20*100</f>
        <v>99.848063555114194</v>
      </c>
      <c r="G20" s="34"/>
    </row>
    <row r="21" spans="1:7" ht="72" customHeight="1" x14ac:dyDescent="0.25">
      <c r="A21" s="19">
        <f t="shared" si="1"/>
        <v>14</v>
      </c>
      <c r="B21" s="19" t="s">
        <v>36</v>
      </c>
      <c r="C21" s="43">
        <v>0</v>
      </c>
      <c r="D21" s="43">
        <v>0</v>
      </c>
      <c r="E21" s="43">
        <v>0</v>
      </c>
      <c r="F21" s="40">
        <v>0</v>
      </c>
      <c r="G21" s="34"/>
    </row>
    <row r="22" spans="1:7" ht="53.25" customHeight="1" x14ac:dyDescent="0.25">
      <c r="A22" s="19">
        <f t="shared" si="1"/>
        <v>15</v>
      </c>
      <c r="B22" s="19" t="s">
        <v>37</v>
      </c>
      <c r="C22" s="43">
        <v>1140.5</v>
      </c>
      <c r="D22" s="43">
        <v>1324.7</v>
      </c>
      <c r="E22" s="43">
        <v>1321.9449999999999</v>
      </c>
      <c r="F22" s="40">
        <f>E22/D22*100</f>
        <v>99.792028383785009</v>
      </c>
      <c r="G22" s="34"/>
    </row>
    <row r="23" spans="1:7" ht="86.25" customHeight="1" x14ac:dyDescent="0.25">
      <c r="A23" s="19">
        <f t="shared" si="1"/>
        <v>16</v>
      </c>
      <c r="B23" s="19" t="s">
        <v>38</v>
      </c>
      <c r="C23" s="43">
        <v>3625</v>
      </c>
      <c r="D23" s="43">
        <v>3503.3139999999999</v>
      </c>
      <c r="E23" s="43">
        <v>3503.308</v>
      </c>
      <c r="F23" s="40">
        <f>E23/D23*100</f>
        <v>99.999828733593404</v>
      </c>
      <c r="G23" s="34"/>
    </row>
    <row r="24" spans="1:7" ht="104.25" customHeight="1" x14ac:dyDescent="0.25">
      <c r="A24" s="19">
        <f t="shared" si="1"/>
        <v>17</v>
      </c>
      <c r="B24" s="19" t="s">
        <v>39</v>
      </c>
      <c r="C24" s="43">
        <v>17773.43</v>
      </c>
      <c r="D24" s="43">
        <v>17571.865000000002</v>
      </c>
      <c r="E24" s="43">
        <v>17571.86</v>
      </c>
      <c r="F24" s="40">
        <f>E24/D24*100</f>
        <v>99.999971545422184</v>
      </c>
      <c r="G24" s="34"/>
    </row>
    <row r="25" spans="1:7" ht="31.5" x14ac:dyDescent="0.25">
      <c r="A25" s="35">
        <f t="shared" si="1"/>
        <v>18</v>
      </c>
      <c r="B25" s="53" t="s">
        <v>43</v>
      </c>
      <c r="C25" s="44">
        <v>0</v>
      </c>
      <c r="D25" s="44">
        <v>0</v>
      </c>
      <c r="E25" s="44">
        <v>0</v>
      </c>
      <c r="F25" s="38">
        <v>0</v>
      </c>
      <c r="G25" s="34"/>
    </row>
    <row r="26" spans="1:7" ht="77.25" customHeight="1" x14ac:dyDescent="0.25">
      <c r="A26" s="19">
        <f t="shared" si="1"/>
        <v>19</v>
      </c>
      <c r="B26" s="19" t="s">
        <v>41</v>
      </c>
      <c r="C26" s="43">
        <v>10</v>
      </c>
      <c r="D26" s="43">
        <v>10</v>
      </c>
      <c r="E26" s="43">
        <v>10</v>
      </c>
      <c r="F26" s="40">
        <f>E26/D26*100</f>
        <v>100</v>
      </c>
      <c r="G26" s="34"/>
    </row>
    <row r="27" spans="1:7" ht="89.25" customHeight="1" x14ac:dyDescent="0.25">
      <c r="A27" s="19">
        <f t="shared" si="1"/>
        <v>20</v>
      </c>
      <c r="B27" s="19" t="s">
        <v>42</v>
      </c>
      <c r="C27" s="43">
        <v>168</v>
      </c>
      <c r="D27" s="43">
        <v>168</v>
      </c>
      <c r="E27" s="43">
        <v>0</v>
      </c>
      <c r="F27" s="40">
        <f>E27/D27*100</f>
        <v>0</v>
      </c>
      <c r="G27" s="34"/>
    </row>
    <row r="28" spans="1:7" ht="89.25" customHeight="1" x14ac:dyDescent="0.25">
      <c r="A28" s="19">
        <v>21</v>
      </c>
      <c r="B28" s="29" t="s">
        <v>48</v>
      </c>
      <c r="C28" s="43">
        <v>0</v>
      </c>
      <c r="D28" s="43">
        <v>0</v>
      </c>
      <c r="E28" s="43">
        <v>0</v>
      </c>
      <c r="F28" s="40">
        <v>0</v>
      </c>
      <c r="G28" s="34"/>
    </row>
    <row r="29" spans="1:7" s="89" customFormat="1" ht="89.25" customHeight="1" x14ac:dyDescent="0.25">
      <c r="A29" s="19">
        <v>22</v>
      </c>
      <c r="B29" s="19" t="s">
        <v>45</v>
      </c>
      <c r="C29" s="43">
        <v>805.95699999999999</v>
      </c>
      <c r="D29" s="43">
        <v>5390.5</v>
      </c>
      <c r="E29" s="43">
        <v>3169.69</v>
      </c>
      <c r="F29" s="40">
        <f>E29/D29*100</f>
        <v>58.801409887765509</v>
      </c>
      <c r="G29" s="88"/>
    </row>
    <row r="30" spans="1:7" ht="89.25" customHeight="1" x14ac:dyDescent="0.25">
      <c r="A30" s="19">
        <v>23</v>
      </c>
      <c r="B30" s="29" t="s">
        <v>71</v>
      </c>
      <c r="C30" s="60">
        <v>0</v>
      </c>
      <c r="D30" s="60">
        <v>0</v>
      </c>
      <c r="E30" s="60">
        <v>0</v>
      </c>
      <c r="F30" s="40">
        <v>0</v>
      </c>
      <c r="G30" s="61"/>
    </row>
    <row r="31" spans="1:7" ht="18.75" x14ac:dyDescent="0.25">
      <c r="A31" s="45"/>
      <c r="B31" s="46" t="s">
        <v>5</v>
      </c>
      <c r="C31" s="47">
        <f>C8+C9+C10+C11+C12+C13+C14+C15+C16+C17+C18+C19+C20+C21+C22+C23+C24+C25+C26+C27+C28+C29+C30</f>
        <v>339412.27600000001</v>
      </c>
      <c r="D31" s="47">
        <f>D8+D9+D10+D11+D12+D13+D14+D15+D16+D17+D18+D19+D20+D21+D22+D23+D24+D25+D26+D27+D28+D29+D30</f>
        <v>364721.80599999998</v>
      </c>
      <c r="E31" s="47">
        <f>E8+E9+E10+E11+E12+E13+E14+E15+E16+E17+E18+E19+E20+E21+E22+E23+E24+E25+E26+E27+E28+E29+E30</f>
        <v>357321.29800000013</v>
      </c>
      <c r="F31" s="48">
        <f>E31/D31*100</f>
        <v>97.970917044647493</v>
      </c>
      <c r="G31" s="62"/>
    </row>
  </sheetData>
  <mergeCells count="8">
    <mergeCell ref="A1:F1"/>
    <mergeCell ref="A4:F4"/>
    <mergeCell ref="E2:F2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r:id="rId1"/>
  <rowBreaks count="2" manualBreakCount="2">
    <brk id="16" max="7" man="1"/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2:M35"/>
  <sheetViews>
    <sheetView zoomScale="80" zoomScaleNormal="80" workbookViewId="0">
      <pane ySplit="1" topLeftCell="A29" activePane="bottomLeft" state="frozen"/>
      <selection pane="bottomLeft" activeCell="B31" sqref="B31:B35"/>
    </sheetView>
  </sheetViews>
  <sheetFormatPr defaultRowHeight="15" x14ac:dyDescent="0.25"/>
  <cols>
    <col min="1" max="1" width="5" style="6" customWidth="1"/>
    <col min="2" max="2" width="26.7109375" style="6" customWidth="1"/>
    <col min="3" max="3" width="10.5703125" style="6" customWidth="1"/>
    <col min="4" max="4" width="14.5703125" style="6" customWidth="1"/>
    <col min="5" max="6" width="13.7109375" style="6" customWidth="1"/>
    <col min="7" max="8" width="14.140625" style="6" customWidth="1"/>
    <col min="9" max="9" width="21.5703125" style="6" customWidth="1"/>
    <col min="10" max="11" width="17.5703125" style="6" customWidth="1"/>
    <col min="12" max="12" width="10.85546875" style="6" customWidth="1"/>
    <col min="13" max="13" width="16" style="6" customWidth="1"/>
    <col min="14" max="16384" width="9.140625" style="6"/>
  </cols>
  <sheetData>
    <row r="2" spans="1:13" ht="111.75" customHeight="1" x14ac:dyDescent="0.25">
      <c r="J2" s="66" t="s">
        <v>67</v>
      </c>
      <c r="K2" s="66"/>
      <c r="L2" s="71"/>
      <c r="M2" s="71"/>
    </row>
    <row r="4" spans="1:13" ht="18.75" x14ac:dyDescent="0.25">
      <c r="A4" s="72" t="s">
        <v>66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x14ac:dyDescent="0.25">
      <c r="A5"/>
    </row>
    <row r="6" spans="1:13" ht="37.5" customHeight="1" x14ac:dyDescent="0.25">
      <c r="A6" s="68" t="s">
        <v>6</v>
      </c>
      <c r="B6" s="67" t="s">
        <v>7</v>
      </c>
      <c r="C6" s="67" t="s">
        <v>8</v>
      </c>
      <c r="D6" s="67" t="s">
        <v>49</v>
      </c>
      <c r="E6" s="67" t="s">
        <v>51</v>
      </c>
      <c r="F6" s="67"/>
      <c r="G6" s="67"/>
      <c r="H6" s="73" t="s">
        <v>17</v>
      </c>
      <c r="I6" s="74"/>
      <c r="J6" s="75"/>
      <c r="K6" s="68" t="s">
        <v>58</v>
      </c>
      <c r="L6" s="67" t="s">
        <v>10</v>
      </c>
      <c r="M6" s="67" t="s">
        <v>9</v>
      </c>
    </row>
    <row r="7" spans="1:13" ht="15.75" customHeight="1" x14ac:dyDescent="0.25">
      <c r="A7" s="69"/>
      <c r="B7" s="67"/>
      <c r="C7" s="67"/>
      <c r="D7" s="67"/>
      <c r="E7" s="67"/>
      <c r="F7" s="67"/>
      <c r="G7" s="67"/>
      <c r="H7" s="76"/>
      <c r="I7" s="77"/>
      <c r="J7" s="78"/>
      <c r="K7" s="69"/>
      <c r="L7" s="67"/>
      <c r="M7" s="67"/>
    </row>
    <row r="8" spans="1:13" ht="15.75" customHeight="1" x14ac:dyDescent="0.25">
      <c r="A8" s="69"/>
      <c r="B8" s="67"/>
      <c r="C8" s="67"/>
      <c r="D8" s="67"/>
      <c r="E8" s="67"/>
      <c r="F8" s="67"/>
      <c r="G8" s="67"/>
      <c r="H8" s="76"/>
      <c r="I8" s="77"/>
      <c r="J8" s="78"/>
      <c r="K8" s="69"/>
      <c r="L8" s="67"/>
      <c r="M8" s="67"/>
    </row>
    <row r="9" spans="1:13" ht="102.75" customHeight="1" x14ac:dyDescent="0.25">
      <c r="A9" s="69"/>
      <c r="B9" s="67"/>
      <c r="C9" s="67"/>
      <c r="D9" s="67"/>
      <c r="E9" s="67"/>
      <c r="F9" s="67"/>
      <c r="G9" s="67"/>
      <c r="H9" s="79"/>
      <c r="I9" s="80"/>
      <c r="J9" s="81"/>
      <c r="K9" s="69"/>
      <c r="L9" s="67"/>
      <c r="M9" s="67"/>
    </row>
    <row r="10" spans="1:13" ht="239.25" customHeight="1" x14ac:dyDescent="0.25">
      <c r="A10" s="69"/>
      <c r="B10" s="67"/>
      <c r="C10" s="67"/>
      <c r="D10" s="68" t="s">
        <v>50</v>
      </c>
      <c r="E10" s="67" t="s">
        <v>52</v>
      </c>
      <c r="F10" s="50" t="s">
        <v>53</v>
      </c>
      <c r="G10" s="68" t="s">
        <v>54</v>
      </c>
      <c r="H10" s="50" t="s">
        <v>55</v>
      </c>
      <c r="I10" s="68" t="s">
        <v>56</v>
      </c>
      <c r="J10" s="67" t="s">
        <v>57</v>
      </c>
      <c r="K10" s="69"/>
      <c r="L10" s="67"/>
      <c r="M10" s="67"/>
    </row>
    <row r="11" spans="1:13" ht="15.75" x14ac:dyDescent="0.25">
      <c r="A11" s="69"/>
      <c r="B11" s="67"/>
      <c r="C11" s="67"/>
      <c r="D11" s="69"/>
      <c r="E11" s="67"/>
      <c r="F11" s="51"/>
      <c r="G11" s="69"/>
      <c r="H11" s="51"/>
      <c r="I11" s="69"/>
      <c r="J11" s="67"/>
      <c r="K11" s="69"/>
      <c r="L11" s="67"/>
      <c r="M11" s="67"/>
    </row>
    <row r="12" spans="1:13" ht="31.5" customHeight="1" x14ac:dyDescent="0.25">
      <c r="A12" s="70"/>
      <c r="B12" s="67"/>
      <c r="C12" s="67"/>
      <c r="D12" s="70"/>
      <c r="E12" s="67"/>
      <c r="F12" s="52"/>
      <c r="G12" s="70"/>
      <c r="H12" s="52"/>
      <c r="I12" s="70"/>
      <c r="J12" s="67"/>
      <c r="K12" s="70"/>
      <c r="L12" s="67"/>
      <c r="M12" s="67"/>
    </row>
    <row r="13" spans="1:13" ht="142.5" customHeight="1" x14ac:dyDescent="0.25">
      <c r="A13" s="19">
        <v>1</v>
      </c>
      <c r="B13" s="19" t="s">
        <v>32</v>
      </c>
      <c r="C13" s="19"/>
      <c r="D13" s="19">
        <v>39.700000000000003</v>
      </c>
      <c r="E13" s="19">
        <v>8</v>
      </c>
      <c r="F13" s="19">
        <v>22</v>
      </c>
      <c r="G13" s="19">
        <v>0</v>
      </c>
      <c r="H13" s="19">
        <v>10</v>
      </c>
      <c r="I13" s="19">
        <v>13</v>
      </c>
      <c r="J13" s="21">
        <v>4</v>
      </c>
      <c r="K13" s="21">
        <v>3</v>
      </c>
      <c r="L13" s="54">
        <f>D13+E13+F13+G13+H13+I13+J13+K13</f>
        <v>99.7</v>
      </c>
      <c r="M13" s="19" t="s">
        <v>18</v>
      </c>
    </row>
    <row r="14" spans="1:13" ht="131.25" customHeight="1" x14ac:dyDescent="0.25">
      <c r="A14" s="19">
        <v>2</v>
      </c>
      <c r="B14" s="19" t="s">
        <v>34</v>
      </c>
      <c r="C14" s="19"/>
      <c r="D14" s="19">
        <v>40</v>
      </c>
      <c r="E14" s="19">
        <v>0</v>
      </c>
      <c r="F14" s="19">
        <v>29.46</v>
      </c>
      <c r="G14" s="19">
        <v>0</v>
      </c>
      <c r="H14" s="19">
        <v>10</v>
      </c>
      <c r="I14" s="19">
        <v>13</v>
      </c>
      <c r="J14" s="21">
        <v>4</v>
      </c>
      <c r="K14" s="21">
        <v>3</v>
      </c>
      <c r="L14" s="54">
        <f>D14+E14+F14+G14+H14+I14+J14+K14</f>
        <v>99.460000000000008</v>
      </c>
      <c r="M14" s="19" t="s">
        <v>18</v>
      </c>
    </row>
    <row r="15" spans="1:13" ht="94.5" x14ac:dyDescent="0.25">
      <c r="A15" s="19">
        <v>3</v>
      </c>
      <c r="B15" s="19" t="s">
        <v>44</v>
      </c>
      <c r="C15" s="19"/>
      <c r="D15" s="19">
        <v>32</v>
      </c>
      <c r="E15" s="19">
        <v>0</v>
      </c>
      <c r="F15" s="19">
        <v>30</v>
      </c>
      <c r="G15" s="22">
        <v>0</v>
      </c>
      <c r="H15" s="22">
        <v>10</v>
      </c>
      <c r="I15" s="19">
        <v>13</v>
      </c>
      <c r="J15" s="21">
        <v>4</v>
      </c>
      <c r="K15" s="21">
        <v>3</v>
      </c>
      <c r="L15" s="54">
        <f>D15+E15+F15+G15+H15+I15+J15+K15</f>
        <v>92</v>
      </c>
      <c r="M15" s="19" t="s">
        <v>18</v>
      </c>
    </row>
    <row r="16" spans="1:13" ht="94.5" x14ac:dyDescent="0.25">
      <c r="A16" s="35">
        <v>4</v>
      </c>
      <c r="B16" s="57" t="s">
        <v>59</v>
      </c>
      <c r="C16" s="19"/>
      <c r="D16" s="35">
        <v>31.64</v>
      </c>
      <c r="E16" s="35">
        <v>30</v>
      </c>
      <c r="F16" s="49">
        <v>0</v>
      </c>
      <c r="G16" s="35">
        <v>0</v>
      </c>
      <c r="H16" s="49">
        <v>10</v>
      </c>
      <c r="I16" s="35">
        <v>13</v>
      </c>
      <c r="J16" s="33">
        <v>4</v>
      </c>
      <c r="K16" s="33">
        <v>3</v>
      </c>
      <c r="L16" s="54">
        <f>D16+E16+F16+G16+H16+I16+J16+K16</f>
        <v>91.64</v>
      </c>
      <c r="M16" s="35" t="s">
        <v>18</v>
      </c>
    </row>
    <row r="17" spans="1:13" ht="240.75" customHeight="1" x14ac:dyDescent="0.25">
      <c r="A17" s="35">
        <v>5</v>
      </c>
      <c r="B17" s="57" t="s">
        <v>39</v>
      </c>
      <c r="C17" s="19"/>
      <c r="D17" s="35">
        <v>28</v>
      </c>
      <c r="E17" s="35">
        <v>8</v>
      </c>
      <c r="F17" s="49">
        <v>22</v>
      </c>
      <c r="G17" s="35">
        <v>0</v>
      </c>
      <c r="H17" s="49">
        <v>10</v>
      </c>
      <c r="I17" s="35">
        <v>13</v>
      </c>
      <c r="J17" s="33">
        <v>4</v>
      </c>
      <c r="K17" s="33">
        <v>3</v>
      </c>
      <c r="L17" s="54">
        <f>D17+E17+F17+G17+H17+I17+J17+K17</f>
        <v>88</v>
      </c>
      <c r="M17" s="35" t="s">
        <v>18</v>
      </c>
    </row>
    <row r="18" spans="1:13" ht="240.75" customHeight="1" x14ac:dyDescent="0.25">
      <c r="A18" s="19">
        <v>6</v>
      </c>
      <c r="B18" s="19" t="s">
        <v>40</v>
      </c>
      <c r="C18" s="19"/>
      <c r="D18" s="19">
        <v>27.2</v>
      </c>
      <c r="E18" s="19">
        <v>7.98</v>
      </c>
      <c r="F18" s="19">
        <v>21.98</v>
      </c>
      <c r="G18" s="19">
        <v>0</v>
      </c>
      <c r="H18" s="19">
        <v>10</v>
      </c>
      <c r="I18" s="19">
        <v>13</v>
      </c>
      <c r="J18" s="21">
        <v>4</v>
      </c>
      <c r="K18" s="21">
        <v>3</v>
      </c>
      <c r="L18" s="54">
        <f>D18+E18+F18+G18+H18+I18+J18+K18</f>
        <v>87.16</v>
      </c>
      <c r="M18" s="19" t="s">
        <v>18</v>
      </c>
    </row>
    <row r="19" spans="1:13" ht="94.5" x14ac:dyDescent="0.25">
      <c r="A19" s="19">
        <v>7</v>
      </c>
      <c r="B19" s="19" t="s">
        <v>27</v>
      </c>
      <c r="C19" s="19"/>
      <c r="D19" s="19">
        <v>26.67</v>
      </c>
      <c r="E19" s="19">
        <v>7.92</v>
      </c>
      <c r="F19" s="19">
        <v>21.95</v>
      </c>
      <c r="G19" s="19">
        <v>0</v>
      </c>
      <c r="H19" s="19">
        <v>10</v>
      </c>
      <c r="I19" s="19">
        <v>13</v>
      </c>
      <c r="J19" s="21">
        <v>4</v>
      </c>
      <c r="K19" s="21">
        <v>3</v>
      </c>
      <c r="L19" s="54">
        <f>D19+E19+F19+G19+H19+I19+J19+K19</f>
        <v>86.54</v>
      </c>
      <c r="M19" s="19" t="s">
        <v>18</v>
      </c>
    </row>
    <row r="20" spans="1:13" ht="94.5" x14ac:dyDescent="0.25">
      <c r="A20" s="35">
        <v>8</v>
      </c>
      <c r="B20" s="29" t="s">
        <v>72</v>
      </c>
      <c r="C20" s="35"/>
      <c r="D20" s="35">
        <v>26.28</v>
      </c>
      <c r="E20" s="35">
        <v>0</v>
      </c>
      <c r="F20" s="49">
        <v>29.94</v>
      </c>
      <c r="G20" s="35">
        <v>0</v>
      </c>
      <c r="H20" s="49">
        <v>10</v>
      </c>
      <c r="I20" s="35">
        <v>13</v>
      </c>
      <c r="J20" s="33">
        <v>4</v>
      </c>
      <c r="K20" s="33">
        <v>3</v>
      </c>
      <c r="L20" s="54">
        <f>D20+E20+F20+G20+H20+I20+J20+K20</f>
        <v>86.22</v>
      </c>
      <c r="M20" s="35" t="s">
        <v>18</v>
      </c>
    </row>
    <row r="21" spans="1:13" ht="94.5" x14ac:dyDescent="0.25">
      <c r="A21" s="19">
        <v>9</v>
      </c>
      <c r="B21" s="19" t="s">
        <v>30</v>
      </c>
      <c r="C21" s="19"/>
      <c r="D21" s="19">
        <v>23.96</v>
      </c>
      <c r="E21" s="19">
        <v>7.99</v>
      </c>
      <c r="F21" s="19">
        <v>21.85</v>
      </c>
      <c r="G21" s="19">
        <v>0</v>
      </c>
      <c r="H21" s="19">
        <v>10</v>
      </c>
      <c r="I21" s="19">
        <v>13</v>
      </c>
      <c r="J21" s="21">
        <v>4</v>
      </c>
      <c r="K21" s="21">
        <v>3</v>
      </c>
      <c r="L21" s="54">
        <f>D21+E21+F21+G21+H21+I21+J21+K21</f>
        <v>83.800000000000011</v>
      </c>
      <c r="M21" s="19" t="s">
        <v>18</v>
      </c>
    </row>
    <row r="22" spans="1:13" ht="94.5" x14ac:dyDescent="0.25">
      <c r="A22" s="19">
        <v>10</v>
      </c>
      <c r="B22" s="19" t="s">
        <v>73</v>
      </c>
      <c r="C22" s="19"/>
      <c r="D22" s="19">
        <v>23.92</v>
      </c>
      <c r="E22" s="19">
        <v>7.88</v>
      </c>
      <c r="F22" s="19">
        <v>21.52</v>
      </c>
      <c r="G22" s="19">
        <v>0</v>
      </c>
      <c r="H22" s="19">
        <v>10</v>
      </c>
      <c r="I22" s="19">
        <v>13</v>
      </c>
      <c r="J22" s="21">
        <v>4</v>
      </c>
      <c r="K22" s="21">
        <v>3</v>
      </c>
      <c r="L22" s="54">
        <f>D22+E22+F22+G22+H22+I22+J22+K22</f>
        <v>83.32</v>
      </c>
      <c r="M22" s="19" t="s">
        <v>18</v>
      </c>
    </row>
    <row r="23" spans="1:13" ht="94.5" x14ac:dyDescent="0.25">
      <c r="A23" s="19">
        <v>11</v>
      </c>
      <c r="B23" s="19" t="s">
        <v>41</v>
      </c>
      <c r="C23" s="19"/>
      <c r="D23" s="19">
        <v>23.2</v>
      </c>
      <c r="E23" s="19">
        <v>0</v>
      </c>
      <c r="F23" s="19">
        <v>30</v>
      </c>
      <c r="G23" s="19">
        <v>0</v>
      </c>
      <c r="H23" s="19">
        <v>10</v>
      </c>
      <c r="I23" s="19">
        <v>13</v>
      </c>
      <c r="J23" s="21">
        <v>4</v>
      </c>
      <c r="K23" s="21">
        <v>3</v>
      </c>
      <c r="L23" s="54">
        <f>D23+E23+F23+G23+H23+I23+J23+K23</f>
        <v>83.2</v>
      </c>
      <c r="M23" s="19" t="s">
        <v>18</v>
      </c>
    </row>
    <row r="24" spans="1:13" ht="94.5" x14ac:dyDescent="0.25">
      <c r="A24" s="19">
        <v>12</v>
      </c>
      <c r="B24" s="19" t="s">
        <v>29</v>
      </c>
      <c r="C24" s="19"/>
      <c r="D24" s="19">
        <v>24.4</v>
      </c>
      <c r="E24" s="19">
        <v>0</v>
      </c>
      <c r="F24" s="19">
        <v>30</v>
      </c>
      <c r="G24" s="19">
        <v>0</v>
      </c>
      <c r="H24" s="19">
        <v>8</v>
      </c>
      <c r="I24" s="19">
        <v>13</v>
      </c>
      <c r="J24" s="21">
        <v>4</v>
      </c>
      <c r="K24" s="21">
        <v>3</v>
      </c>
      <c r="L24" s="54">
        <f>D24+E24+F24+G24+H24+I24+J24+K24</f>
        <v>82.4</v>
      </c>
      <c r="M24" s="19" t="s">
        <v>18</v>
      </c>
    </row>
    <row r="25" spans="1:13" ht="110.25" x14ac:dyDescent="0.25">
      <c r="A25" s="29">
        <v>13</v>
      </c>
      <c r="B25" s="58" t="s">
        <v>46</v>
      </c>
      <c r="C25" s="19"/>
      <c r="D25" s="29">
        <v>20.96</v>
      </c>
      <c r="E25" s="29">
        <v>14.4</v>
      </c>
      <c r="F25" s="29">
        <v>0</v>
      </c>
      <c r="G25" s="29">
        <v>14.5</v>
      </c>
      <c r="H25" s="29">
        <v>10</v>
      </c>
      <c r="I25" s="29">
        <v>13</v>
      </c>
      <c r="J25" s="31">
        <v>4</v>
      </c>
      <c r="K25" s="31">
        <v>3</v>
      </c>
      <c r="L25" s="54">
        <f>D25+E25+F25+G25+H25+I25+J25+K25</f>
        <v>79.86</v>
      </c>
      <c r="M25" s="29" t="s">
        <v>19</v>
      </c>
    </row>
    <row r="26" spans="1:13" ht="162.75" customHeight="1" x14ac:dyDescent="0.25">
      <c r="A26" s="19">
        <v>14</v>
      </c>
      <c r="B26" s="19" t="s">
        <v>45</v>
      </c>
      <c r="C26" s="19"/>
      <c r="D26" s="19">
        <v>26.44</v>
      </c>
      <c r="E26" s="19">
        <v>4.4000000000000004</v>
      </c>
      <c r="F26" s="19">
        <v>15</v>
      </c>
      <c r="G26" s="19">
        <v>7</v>
      </c>
      <c r="H26" s="19">
        <v>6</v>
      </c>
      <c r="I26" s="19">
        <v>13</v>
      </c>
      <c r="J26" s="21">
        <v>4</v>
      </c>
      <c r="K26" s="21">
        <v>3</v>
      </c>
      <c r="L26" s="54">
        <f>D26+E26+F26+G26+H26+I26+J26+K26</f>
        <v>78.84</v>
      </c>
      <c r="M26" s="19" t="s">
        <v>19</v>
      </c>
    </row>
    <row r="27" spans="1:13" ht="110.25" x14ac:dyDescent="0.25">
      <c r="A27" s="19">
        <v>15</v>
      </c>
      <c r="B27" s="19" t="s">
        <v>31</v>
      </c>
      <c r="C27" s="19"/>
      <c r="D27" s="19">
        <v>19.16</v>
      </c>
      <c r="E27" s="19">
        <v>27.62</v>
      </c>
      <c r="F27" s="19">
        <v>0</v>
      </c>
      <c r="G27" s="19">
        <v>0</v>
      </c>
      <c r="H27" s="19">
        <v>10</v>
      </c>
      <c r="I27" s="19">
        <v>13</v>
      </c>
      <c r="J27" s="21">
        <v>4</v>
      </c>
      <c r="K27" s="21">
        <v>3</v>
      </c>
      <c r="L27" s="54">
        <f>D27+E27+F27+G27+H27+I27+J27+K27</f>
        <v>76.78</v>
      </c>
      <c r="M27" s="19" t="s">
        <v>19</v>
      </c>
    </row>
    <row r="28" spans="1:13" ht="110.25" x14ac:dyDescent="0.25">
      <c r="A28" s="35">
        <v>16</v>
      </c>
      <c r="B28" s="19" t="s">
        <v>33</v>
      </c>
      <c r="C28" s="19"/>
      <c r="D28" s="35">
        <v>27.9</v>
      </c>
      <c r="E28" s="35">
        <v>8</v>
      </c>
      <c r="F28" s="49">
        <v>21.97</v>
      </c>
      <c r="G28" s="35">
        <v>0</v>
      </c>
      <c r="H28" s="49">
        <v>10</v>
      </c>
      <c r="I28" s="35">
        <v>0</v>
      </c>
      <c r="J28" s="33">
        <v>4</v>
      </c>
      <c r="K28" s="33">
        <v>3</v>
      </c>
      <c r="L28" s="54">
        <f>D28+E28+F28+G28+H28+I28+J28+K28</f>
        <v>74.87</v>
      </c>
      <c r="M28" s="35" t="s">
        <v>19</v>
      </c>
    </row>
    <row r="29" spans="1:13" ht="114.75" customHeight="1" x14ac:dyDescent="0.25">
      <c r="A29" s="35">
        <v>17</v>
      </c>
      <c r="B29" s="29" t="s">
        <v>35</v>
      </c>
      <c r="C29" s="35"/>
      <c r="D29" s="35">
        <v>25.88</v>
      </c>
      <c r="E29" s="35">
        <v>7.99</v>
      </c>
      <c r="F29" s="49">
        <v>20.77</v>
      </c>
      <c r="G29" s="35">
        <v>0</v>
      </c>
      <c r="H29" s="49">
        <v>6.67</v>
      </c>
      <c r="I29" s="35">
        <v>0</v>
      </c>
      <c r="J29" s="33">
        <v>4</v>
      </c>
      <c r="K29" s="33">
        <v>3</v>
      </c>
      <c r="L29" s="54">
        <f>D29+E29+F29+G29+H29+I29+J29+K29</f>
        <v>68.31</v>
      </c>
      <c r="M29" s="35" t="s">
        <v>19</v>
      </c>
    </row>
    <row r="30" spans="1:13" ht="110.25" x14ac:dyDescent="0.25">
      <c r="A30" s="19">
        <v>18</v>
      </c>
      <c r="B30" s="53" t="s">
        <v>48</v>
      </c>
      <c r="C30" s="19"/>
      <c r="D30" s="19">
        <v>32</v>
      </c>
      <c r="E30" s="19">
        <v>0</v>
      </c>
      <c r="F30" s="19">
        <v>0</v>
      </c>
      <c r="G30" s="19">
        <v>0</v>
      </c>
      <c r="H30" s="19">
        <v>10</v>
      </c>
      <c r="I30" s="19">
        <v>13</v>
      </c>
      <c r="J30" s="21">
        <v>4</v>
      </c>
      <c r="K30" s="21">
        <v>3</v>
      </c>
      <c r="L30" s="54">
        <f>D30+E30+F30+G30+H30+I30+J30+K30</f>
        <v>62</v>
      </c>
      <c r="M30" s="19" t="s">
        <v>19</v>
      </c>
    </row>
    <row r="31" spans="1:13" s="28" customFormat="1" ht="94.5" x14ac:dyDescent="0.25">
      <c r="A31" s="19">
        <v>19</v>
      </c>
      <c r="B31" s="29" t="s">
        <v>43</v>
      </c>
      <c r="C31" s="19"/>
      <c r="D31" s="19">
        <v>30</v>
      </c>
      <c r="E31" s="19">
        <v>0</v>
      </c>
      <c r="F31" s="19">
        <v>0</v>
      </c>
      <c r="G31" s="19">
        <v>0</v>
      </c>
      <c r="H31" s="19">
        <v>8.24</v>
      </c>
      <c r="I31" s="19">
        <v>13</v>
      </c>
      <c r="J31" s="21">
        <v>4</v>
      </c>
      <c r="K31" s="21">
        <v>3</v>
      </c>
      <c r="L31" s="54">
        <f>D31+E31+F31+G31+H31+I31+J31+K31</f>
        <v>58.24</v>
      </c>
      <c r="M31" s="23" t="s">
        <v>25</v>
      </c>
    </row>
    <row r="32" spans="1:13" ht="94.5" x14ac:dyDescent="0.25">
      <c r="A32" s="19">
        <v>20</v>
      </c>
      <c r="B32" s="29" t="s">
        <v>71</v>
      </c>
      <c r="C32" s="19"/>
      <c r="D32" s="19">
        <v>27.2</v>
      </c>
      <c r="E32" s="19">
        <v>0</v>
      </c>
      <c r="F32" s="19">
        <v>0</v>
      </c>
      <c r="G32" s="19">
        <v>0</v>
      </c>
      <c r="H32" s="19">
        <v>10</v>
      </c>
      <c r="I32" s="19">
        <v>13</v>
      </c>
      <c r="J32" s="21">
        <v>4</v>
      </c>
      <c r="K32" s="21">
        <v>3</v>
      </c>
      <c r="L32" s="54">
        <f>D32+E32+F32+G32+H32+I32+J32+K32</f>
        <v>57.2</v>
      </c>
      <c r="M32" s="23" t="s">
        <v>25</v>
      </c>
    </row>
    <row r="33" spans="1:13" ht="94.5" x14ac:dyDescent="0.25">
      <c r="A33" s="19">
        <v>21</v>
      </c>
      <c r="B33" s="29" t="s">
        <v>36</v>
      </c>
      <c r="C33" s="19"/>
      <c r="D33" s="19">
        <v>23.4</v>
      </c>
      <c r="E33" s="19">
        <v>0</v>
      </c>
      <c r="F33" s="19">
        <v>0</v>
      </c>
      <c r="G33" s="19">
        <v>0</v>
      </c>
      <c r="H33" s="19">
        <v>9.1</v>
      </c>
      <c r="I33" s="19">
        <v>13</v>
      </c>
      <c r="J33" s="21">
        <v>4</v>
      </c>
      <c r="K33" s="21">
        <v>3</v>
      </c>
      <c r="L33" s="54">
        <f>D33+E33+F33+G33+H33+I33+J33+K33</f>
        <v>52.5</v>
      </c>
      <c r="M33" s="23" t="s">
        <v>25</v>
      </c>
    </row>
    <row r="34" spans="1:13" ht="94.5" x14ac:dyDescent="0.25">
      <c r="A34" s="19">
        <v>22</v>
      </c>
      <c r="B34" s="19" t="s">
        <v>61</v>
      </c>
      <c r="C34" s="19"/>
      <c r="D34" s="19">
        <v>20.6</v>
      </c>
      <c r="E34" s="19">
        <v>0</v>
      </c>
      <c r="F34" s="19">
        <v>0</v>
      </c>
      <c r="G34" s="19">
        <v>0</v>
      </c>
      <c r="H34" s="19">
        <v>8.57</v>
      </c>
      <c r="I34" s="19">
        <v>13</v>
      </c>
      <c r="J34" s="21">
        <v>4</v>
      </c>
      <c r="K34" s="21">
        <v>3</v>
      </c>
      <c r="L34" s="54">
        <f>D34+E34+F34+G34+H34+I34+J34+K34</f>
        <v>49.17</v>
      </c>
      <c r="M34" s="23" t="s">
        <v>25</v>
      </c>
    </row>
    <row r="35" spans="1:13" ht="94.5" x14ac:dyDescent="0.25">
      <c r="A35" s="19">
        <v>23</v>
      </c>
      <c r="B35" s="19" t="s">
        <v>42</v>
      </c>
      <c r="C35" s="19"/>
      <c r="D35" s="19">
        <v>16</v>
      </c>
      <c r="E35" s="19">
        <v>0</v>
      </c>
      <c r="F35" s="19">
        <v>0</v>
      </c>
      <c r="G35" s="19">
        <v>0</v>
      </c>
      <c r="H35" s="19">
        <v>0</v>
      </c>
      <c r="I35" s="19">
        <v>13</v>
      </c>
      <c r="J35" s="21">
        <v>4</v>
      </c>
      <c r="K35" s="21">
        <v>3</v>
      </c>
      <c r="L35" s="54">
        <f>D35+E35+F35+G35+H35+I35+J35+K35</f>
        <v>36</v>
      </c>
      <c r="M35" s="23" t="s">
        <v>25</v>
      </c>
    </row>
  </sheetData>
  <mergeCells count="16">
    <mergeCell ref="K6:K12"/>
    <mergeCell ref="J2:M2"/>
    <mergeCell ref="L6:L12"/>
    <mergeCell ref="M6:M12"/>
    <mergeCell ref="D10:D12"/>
    <mergeCell ref="G10:G12"/>
    <mergeCell ref="I10:I12"/>
    <mergeCell ref="A4:M4"/>
    <mergeCell ref="D6:D9"/>
    <mergeCell ref="E6:G9"/>
    <mergeCell ref="E10:E12"/>
    <mergeCell ref="A6:A12"/>
    <mergeCell ref="B6:B12"/>
    <mergeCell ref="C6:C12"/>
    <mergeCell ref="J10:J12"/>
    <mergeCell ref="H6:J9"/>
  </mergeCells>
  <pageMargins left="0.31496062992125984" right="0.11811023622047245" top="0.74803149606299213" bottom="0.74803149606299213" header="0.31496062992125984" footer="0.31496062992125984"/>
  <pageSetup paperSize="9" scale="50" fitToHeight="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2:C34"/>
  <sheetViews>
    <sheetView topLeftCell="A22" zoomScale="80" zoomScaleNormal="80" workbookViewId="0">
      <selection activeCell="A34" sqref="A34"/>
    </sheetView>
  </sheetViews>
  <sheetFormatPr defaultRowHeight="18.75" x14ac:dyDescent="0.3"/>
  <cols>
    <col min="1" max="1" width="5.5703125" style="4" customWidth="1"/>
    <col min="2" max="2" width="102" customWidth="1"/>
    <col min="3" max="3" width="19" style="10" customWidth="1"/>
  </cols>
  <sheetData>
    <row r="2" spans="1:3" ht="96.75" customHeight="1" x14ac:dyDescent="0.25">
      <c r="B2" s="83" t="s">
        <v>68</v>
      </c>
      <c r="C2" s="83"/>
    </row>
    <row r="4" spans="1:3" x14ac:dyDescent="0.25">
      <c r="A4" s="82" t="s">
        <v>11</v>
      </c>
      <c r="B4" s="82"/>
      <c r="C4" s="82"/>
    </row>
    <row r="5" spans="1:3" x14ac:dyDescent="0.25">
      <c r="A5" s="82" t="s">
        <v>12</v>
      </c>
      <c r="B5" s="82"/>
      <c r="C5" s="82"/>
    </row>
    <row r="6" spans="1:3" x14ac:dyDescent="0.25">
      <c r="A6" s="82" t="s">
        <v>69</v>
      </c>
      <c r="B6" s="82"/>
      <c r="C6" s="82"/>
    </row>
    <row r="7" spans="1:3" ht="19.5" thickBot="1" x14ac:dyDescent="0.35">
      <c r="A7" s="5"/>
    </row>
    <row r="8" spans="1:3" ht="37.5" x14ac:dyDescent="0.25">
      <c r="A8" s="13" t="s">
        <v>13</v>
      </c>
      <c r="B8" s="2" t="s">
        <v>2</v>
      </c>
      <c r="C8" s="11" t="s">
        <v>14</v>
      </c>
    </row>
    <row r="9" spans="1:3" ht="22.5" customHeight="1" x14ac:dyDescent="0.25">
      <c r="A9" s="1"/>
      <c r="B9" s="3" t="s">
        <v>15</v>
      </c>
      <c r="C9" s="12"/>
    </row>
    <row r="10" spans="1:3" ht="40.5" customHeight="1" x14ac:dyDescent="0.25">
      <c r="A10" s="1">
        <v>1</v>
      </c>
      <c r="B10" s="20" t="s">
        <v>32</v>
      </c>
      <c r="C10" s="95">
        <v>99.7</v>
      </c>
    </row>
    <row r="11" spans="1:3" ht="43.5" customHeight="1" x14ac:dyDescent="0.25">
      <c r="A11" s="19">
        <v>2</v>
      </c>
      <c r="B11" s="20" t="s">
        <v>34</v>
      </c>
      <c r="C11" s="96">
        <v>99.46</v>
      </c>
    </row>
    <row r="12" spans="1:3" ht="65.25" customHeight="1" x14ac:dyDescent="0.25">
      <c r="A12" s="19">
        <v>3</v>
      </c>
      <c r="B12" s="20" t="s">
        <v>44</v>
      </c>
      <c r="C12" s="96">
        <v>92</v>
      </c>
    </row>
    <row r="13" spans="1:3" ht="30.75" customHeight="1" x14ac:dyDescent="0.25">
      <c r="A13" s="19">
        <v>4</v>
      </c>
      <c r="B13" s="32" t="s">
        <v>59</v>
      </c>
      <c r="C13" s="96">
        <v>91.64</v>
      </c>
    </row>
    <row r="14" spans="1:3" ht="63.75" customHeight="1" x14ac:dyDescent="0.25">
      <c r="A14" s="19">
        <v>5</v>
      </c>
      <c r="B14" s="32" t="s">
        <v>39</v>
      </c>
      <c r="C14" s="96">
        <v>88</v>
      </c>
    </row>
    <row r="15" spans="1:3" ht="41.25" customHeight="1" x14ac:dyDescent="0.25">
      <c r="A15" s="19">
        <v>6</v>
      </c>
      <c r="B15" s="20" t="s">
        <v>40</v>
      </c>
      <c r="C15" s="96">
        <v>87.16</v>
      </c>
    </row>
    <row r="16" spans="1:3" ht="41.25" customHeight="1" x14ac:dyDescent="0.25">
      <c r="A16" s="19">
        <v>7</v>
      </c>
      <c r="B16" s="20" t="s">
        <v>27</v>
      </c>
      <c r="C16" s="96">
        <v>86.54</v>
      </c>
    </row>
    <row r="17" spans="1:3" ht="41.25" customHeight="1" x14ac:dyDescent="0.25">
      <c r="A17" s="19">
        <v>8</v>
      </c>
      <c r="B17" s="30" t="s">
        <v>72</v>
      </c>
      <c r="C17" s="96">
        <v>86.22</v>
      </c>
    </row>
    <row r="18" spans="1:3" ht="41.25" customHeight="1" x14ac:dyDescent="0.25">
      <c r="A18" s="19">
        <v>9</v>
      </c>
      <c r="B18" s="20" t="s">
        <v>30</v>
      </c>
      <c r="C18" s="96">
        <v>83.8</v>
      </c>
    </row>
    <row r="19" spans="1:3" ht="41.25" customHeight="1" x14ac:dyDescent="0.25">
      <c r="A19" s="19">
        <v>10</v>
      </c>
      <c r="B19" s="20" t="s">
        <v>73</v>
      </c>
      <c r="C19" s="96">
        <v>83.32</v>
      </c>
    </row>
    <row r="20" spans="1:3" ht="41.25" customHeight="1" x14ac:dyDescent="0.25">
      <c r="A20" s="19">
        <v>11</v>
      </c>
      <c r="B20" s="20" t="s">
        <v>41</v>
      </c>
      <c r="C20" s="96">
        <v>83.2</v>
      </c>
    </row>
    <row r="21" spans="1:3" ht="41.25" customHeight="1" x14ac:dyDescent="0.25">
      <c r="A21" s="19">
        <v>12</v>
      </c>
      <c r="B21" s="20" t="s">
        <v>29</v>
      </c>
      <c r="C21" s="96">
        <v>82.4</v>
      </c>
    </row>
    <row r="22" spans="1:3" ht="39.75" customHeight="1" x14ac:dyDescent="0.25">
      <c r="A22" s="19"/>
      <c r="B22" s="24" t="s">
        <v>16</v>
      </c>
      <c r="C22" s="96"/>
    </row>
    <row r="23" spans="1:3" ht="39.75" customHeight="1" x14ac:dyDescent="0.25">
      <c r="A23" s="19">
        <v>13</v>
      </c>
      <c r="B23" s="55" t="s">
        <v>46</v>
      </c>
      <c r="C23" s="96">
        <v>79.86</v>
      </c>
    </row>
    <row r="24" spans="1:3" ht="39.75" customHeight="1" x14ac:dyDescent="0.25">
      <c r="A24" s="19">
        <v>14</v>
      </c>
      <c r="B24" s="20" t="s">
        <v>45</v>
      </c>
      <c r="C24" s="96">
        <v>78.84</v>
      </c>
    </row>
    <row r="25" spans="1:3" ht="39.75" customHeight="1" x14ac:dyDescent="0.25">
      <c r="A25" s="19">
        <v>15</v>
      </c>
      <c r="B25" s="20" t="s">
        <v>31</v>
      </c>
      <c r="C25" s="96">
        <v>76.78</v>
      </c>
    </row>
    <row r="26" spans="1:3" ht="39.75" customHeight="1" x14ac:dyDescent="0.25">
      <c r="A26" s="19">
        <v>16</v>
      </c>
      <c r="B26" s="20" t="s">
        <v>33</v>
      </c>
      <c r="C26" s="96">
        <v>74.87</v>
      </c>
    </row>
    <row r="27" spans="1:3" ht="39.75" customHeight="1" x14ac:dyDescent="0.25">
      <c r="A27" s="19">
        <v>17</v>
      </c>
      <c r="B27" s="30" t="s">
        <v>35</v>
      </c>
      <c r="C27" s="96">
        <v>68.31</v>
      </c>
    </row>
    <row r="28" spans="1:3" ht="39.75" customHeight="1" x14ac:dyDescent="0.25">
      <c r="A28" s="19">
        <v>18</v>
      </c>
      <c r="B28" s="56" t="s">
        <v>48</v>
      </c>
      <c r="C28" s="96">
        <v>62</v>
      </c>
    </row>
    <row r="29" spans="1:3" ht="39.75" customHeight="1" x14ac:dyDescent="0.25">
      <c r="A29" s="19"/>
      <c r="B29" s="24" t="s">
        <v>26</v>
      </c>
      <c r="C29" s="96"/>
    </row>
    <row r="30" spans="1:3" ht="39.75" customHeight="1" x14ac:dyDescent="0.25">
      <c r="A30" s="19">
        <v>19</v>
      </c>
      <c r="B30" s="30" t="s">
        <v>43</v>
      </c>
      <c r="C30" s="96">
        <v>58.24</v>
      </c>
    </row>
    <row r="31" spans="1:3" ht="39.75" customHeight="1" x14ac:dyDescent="0.25">
      <c r="A31" s="19">
        <v>20</v>
      </c>
      <c r="B31" s="30" t="s">
        <v>71</v>
      </c>
      <c r="C31" s="96">
        <v>57.2</v>
      </c>
    </row>
    <row r="32" spans="1:3" ht="39.75" customHeight="1" x14ac:dyDescent="0.25">
      <c r="A32" s="19">
        <v>21</v>
      </c>
      <c r="B32" s="30" t="s">
        <v>36</v>
      </c>
      <c r="C32" s="96">
        <v>52.5</v>
      </c>
    </row>
    <row r="33" spans="1:3" x14ac:dyDescent="0.3">
      <c r="A33" s="59">
        <v>22</v>
      </c>
      <c r="B33" s="20" t="s">
        <v>61</v>
      </c>
      <c r="C33" s="94">
        <v>49.17</v>
      </c>
    </row>
    <row r="34" spans="1:3" x14ac:dyDescent="0.3">
      <c r="A34" s="59">
        <v>23</v>
      </c>
      <c r="B34" s="20" t="s">
        <v>42</v>
      </c>
      <c r="C34" s="94">
        <v>36</v>
      </c>
    </row>
  </sheetData>
  <sortState ref="A9:C29">
    <sortCondition descending="1" ref="C10"/>
  </sortState>
  <mergeCells count="4">
    <mergeCell ref="A4:C4"/>
    <mergeCell ref="A5:C5"/>
    <mergeCell ref="A6:C6"/>
    <mergeCell ref="B2:C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1"/>
  <sheetViews>
    <sheetView tabSelected="1" zoomScale="77" zoomScaleNormal="77" workbookViewId="0">
      <selection activeCell="B3" sqref="B3"/>
    </sheetView>
  </sheetViews>
  <sheetFormatPr defaultRowHeight="15" x14ac:dyDescent="0.25"/>
  <cols>
    <col min="1" max="1" width="6.7109375" style="6" customWidth="1"/>
    <col min="2" max="2" width="46.42578125" style="6" customWidth="1"/>
    <col min="3" max="3" width="19.42578125" style="6" customWidth="1"/>
    <col min="4" max="6" width="17.85546875" style="6" customWidth="1"/>
    <col min="7" max="8" width="15.85546875" style="6" customWidth="1"/>
    <col min="9" max="9" width="13.85546875" style="6" customWidth="1"/>
    <col min="10" max="16384" width="9.140625" style="6"/>
  </cols>
  <sheetData>
    <row r="1" spans="1:11" x14ac:dyDescent="0.25">
      <c r="A1" s="63" t="s">
        <v>20</v>
      </c>
      <c r="B1" s="64"/>
      <c r="C1" s="64"/>
      <c r="D1" s="64"/>
      <c r="E1" s="64"/>
      <c r="F1" s="64"/>
      <c r="G1" s="64"/>
      <c r="H1" s="64"/>
      <c r="I1" s="64"/>
    </row>
    <row r="2" spans="1:11" ht="99.75" customHeight="1" x14ac:dyDescent="0.25">
      <c r="A2" s="8"/>
      <c r="D2" s="66" t="s">
        <v>70</v>
      </c>
      <c r="E2" s="66"/>
      <c r="F2" s="66"/>
      <c r="G2" s="66"/>
      <c r="H2" s="66"/>
      <c r="I2" s="66"/>
    </row>
    <row r="3" spans="1:11" ht="18.75" x14ac:dyDescent="0.25">
      <c r="A3" s="25"/>
    </row>
    <row r="4" spans="1:11" ht="41.25" customHeight="1" x14ac:dyDescent="0.3">
      <c r="A4" s="65" t="s">
        <v>62</v>
      </c>
      <c r="B4" s="65"/>
      <c r="C4" s="65"/>
      <c r="D4" s="65"/>
      <c r="E4" s="65"/>
      <c r="F4" s="65"/>
      <c r="G4" s="65"/>
      <c r="H4" s="65"/>
      <c r="I4" s="65"/>
    </row>
    <row r="5" spans="1:11" ht="18.75" x14ac:dyDescent="0.25">
      <c r="A5" s="8"/>
    </row>
    <row r="6" spans="1:11" ht="35.25" customHeight="1" x14ac:dyDescent="0.25">
      <c r="A6" s="68" t="s">
        <v>20</v>
      </c>
      <c r="B6" s="67" t="s">
        <v>2</v>
      </c>
      <c r="C6" s="67" t="s">
        <v>65</v>
      </c>
      <c r="D6" s="67" t="s">
        <v>3</v>
      </c>
      <c r="E6" s="85" t="s">
        <v>24</v>
      </c>
      <c r="F6" s="86"/>
      <c r="G6" s="86"/>
      <c r="H6" s="87"/>
      <c r="I6" s="67" t="s">
        <v>4</v>
      </c>
    </row>
    <row r="7" spans="1:11" ht="36" customHeight="1" x14ac:dyDescent="0.25">
      <c r="A7" s="84"/>
      <c r="B7" s="67"/>
      <c r="C7" s="67"/>
      <c r="D7" s="67"/>
      <c r="E7" s="18" t="s">
        <v>21</v>
      </c>
      <c r="F7" s="18" t="s">
        <v>22</v>
      </c>
      <c r="G7" s="18" t="s">
        <v>23</v>
      </c>
      <c r="H7" s="18" t="s">
        <v>60</v>
      </c>
      <c r="I7" s="67"/>
    </row>
    <row r="8" spans="1:11" ht="74.25" customHeight="1" x14ac:dyDescent="0.25">
      <c r="A8" s="90">
        <v>1</v>
      </c>
      <c r="B8" s="58" t="s">
        <v>27</v>
      </c>
      <c r="C8" s="37">
        <v>23500.494999999999</v>
      </c>
      <c r="D8" s="37">
        <f>E8+F8+G8</f>
        <v>23432.207000000002</v>
      </c>
      <c r="E8" s="91">
        <v>297.64600000000002</v>
      </c>
      <c r="F8" s="91">
        <v>1883.308</v>
      </c>
      <c r="G8" s="91">
        <v>21251.253000000001</v>
      </c>
      <c r="H8" s="91">
        <v>0</v>
      </c>
      <c r="I8" s="92">
        <f t="shared" ref="I8" si="0">D8/C8*100</f>
        <v>99.709418886708562</v>
      </c>
      <c r="J8" s="6" t="s">
        <v>20</v>
      </c>
    </row>
    <row r="9" spans="1:11" ht="63.75" customHeight="1" x14ac:dyDescent="0.25">
      <c r="A9" s="12">
        <f>A8+1</f>
        <v>2</v>
      </c>
      <c r="B9" s="57" t="s">
        <v>28</v>
      </c>
      <c r="C9" s="42">
        <v>178482.658</v>
      </c>
      <c r="D9" s="42">
        <f>E9+F9+G9</f>
        <v>175292.49</v>
      </c>
      <c r="E9" s="26">
        <v>8397.9</v>
      </c>
      <c r="F9" s="26">
        <v>95079.65</v>
      </c>
      <c r="G9" s="26">
        <v>71814.94</v>
      </c>
      <c r="H9" s="26">
        <v>0</v>
      </c>
      <c r="I9" s="27">
        <f>D9/C9*100</f>
        <v>98.212617384933836</v>
      </c>
    </row>
    <row r="10" spans="1:11" ht="66" customHeight="1" x14ac:dyDescent="0.25">
      <c r="A10" s="12">
        <f t="shared" ref="A10:A27" si="1">A9+1</f>
        <v>3</v>
      </c>
      <c r="B10" s="57" t="s">
        <v>29</v>
      </c>
      <c r="C10" s="42">
        <v>35</v>
      </c>
      <c r="D10" s="42">
        <f>E10+F10+G10+H10</f>
        <v>35</v>
      </c>
      <c r="E10" s="26">
        <v>0</v>
      </c>
      <c r="F10" s="26">
        <v>0</v>
      </c>
      <c r="G10" s="26">
        <v>35</v>
      </c>
      <c r="H10" s="26">
        <v>0</v>
      </c>
      <c r="I10" s="27">
        <f t="shared" ref="I9:I14" si="2">D10/C10*100</f>
        <v>100</v>
      </c>
    </row>
    <row r="11" spans="1:11" ht="59.25" customHeight="1" x14ac:dyDescent="0.25">
      <c r="A11" s="12">
        <f t="shared" si="1"/>
        <v>4</v>
      </c>
      <c r="B11" s="57" t="s">
        <v>30</v>
      </c>
      <c r="C11" s="42">
        <v>55112.389000000003</v>
      </c>
      <c r="D11" s="42">
        <f>E11+F11+G11</f>
        <v>54903.92</v>
      </c>
      <c r="E11" s="26">
        <v>8012.95</v>
      </c>
      <c r="F11" s="26">
        <v>19292.560000000001</v>
      </c>
      <c r="G11" s="26">
        <v>27598.41</v>
      </c>
      <c r="H11" s="26">
        <v>0</v>
      </c>
      <c r="I11" s="27">
        <f t="shared" si="2"/>
        <v>99.62173840803743</v>
      </c>
    </row>
    <row r="12" spans="1:11" ht="83.25" customHeight="1" x14ac:dyDescent="0.25">
      <c r="A12" s="12">
        <f t="shared" si="1"/>
        <v>5</v>
      </c>
      <c r="B12" s="57" t="s">
        <v>31</v>
      </c>
      <c r="C12" s="93">
        <v>10409.200000000001</v>
      </c>
      <c r="D12" s="42">
        <f>E12+F12+G12</f>
        <v>9584.1</v>
      </c>
      <c r="E12" s="26">
        <v>0</v>
      </c>
      <c r="F12" s="26">
        <v>9584.1</v>
      </c>
      <c r="G12" s="26">
        <v>0</v>
      </c>
      <c r="H12" s="26">
        <v>0</v>
      </c>
      <c r="I12" s="27">
        <f t="shared" si="2"/>
        <v>92.073358183145672</v>
      </c>
    </row>
    <row r="13" spans="1:11" ht="61.5" customHeight="1" x14ac:dyDescent="0.25">
      <c r="A13" s="12">
        <f t="shared" si="1"/>
        <v>6</v>
      </c>
      <c r="B13" s="57" t="s">
        <v>32</v>
      </c>
      <c r="C13" s="42">
        <v>11061.075000000001</v>
      </c>
      <c r="D13" s="42">
        <f>E13+F13+G13</f>
        <v>11041.71</v>
      </c>
      <c r="E13" s="26">
        <v>0</v>
      </c>
      <c r="F13" s="26">
        <v>1743.5</v>
      </c>
      <c r="G13" s="26">
        <v>9298.2099999999991</v>
      </c>
      <c r="H13" s="26">
        <v>0</v>
      </c>
      <c r="I13" s="27">
        <f t="shared" si="2"/>
        <v>99.824926600714662</v>
      </c>
    </row>
    <row r="14" spans="1:11" ht="83.25" customHeight="1" x14ac:dyDescent="0.25">
      <c r="A14" s="12">
        <f t="shared" si="1"/>
        <v>7</v>
      </c>
      <c r="B14" s="57" t="s">
        <v>33</v>
      </c>
      <c r="C14" s="42">
        <v>7001.91</v>
      </c>
      <c r="D14" s="42">
        <f>E14+F14+G14</f>
        <v>7000.14</v>
      </c>
      <c r="E14" s="26">
        <v>0</v>
      </c>
      <c r="F14" s="26">
        <v>5612.71</v>
      </c>
      <c r="G14" s="26">
        <v>1387.43</v>
      </c>
      <c r="H14" s="26">
        <v>0</v>
      </c>
      <c r="I14" s="27">
        <f t="shared" si="2"/>
        <v>99.974721183220012</v>
      </c>
    </row>
    <row r="15" spans="1:11" ht="75.75" customHeight="1" x14ac:dyDescent="0.25">
      <c r="A15" s="12">
        <f t="shared" si="1"/>
        <v>8</v>
      </c>
      <c r="B15" s="53" t="s">
        <v>44</v>
      </c>
      <c r="C15" s="42">
        <v>150</v>
      </c>
      <c r="D15" s="42">
        <f>E15+F15+G15+H15</f>
        <v>150</v>
      </c>
      <c r="E15" s="26">
        <v>0</v>
      </c>
      <c r="F15" s="26">
        <v>0</v>
      </c>
      <c r="G15" s="26">
        <v>150</v>
      </c>
      <c r="H15" s="26">
        <v>0</v>
      </c>
      <c r="I15" s="27">
        <f>D15/C15*100</f>
        <v>100</v>
      </c>
      <c r="J15" s="6" t="s">
        <v>20</v>
      </c>
      <c r="K15" s="9"/>
    </row>
    <row r="16" spans="1:11" ht="150" customHeight="1" x14ac:dyDescent="0.25">
      <c r="A16" s="12">
        <f t="shared" si="1"/>
        <v>9</v>
      </c>
      <c r="B16" s="57" t="s">
        <v>34</v>
      </c>
      <c r="C16" s="42">
        <v>4680.6000000000004</v>
      </c>
      <c r="D16" s="42">
        <f>E16+F16+G16</f>
        <v>4596.0680000000002</v>
      </c>
      <c r="E16" s="26">
        <v>0</v>
      </c>
      <c r="F16" s="26">
        <v>0</v>
      </c>
      <c r="G16" s="26">
        <v>4596.0680000000002</v>
      </c>
      <c r="H16" s="26">
        <v>0</v>
      </c>
      <c r="I16" s="27">
        <f>D16/C16*100</f>
        <v>98.19399222321924</v>
      </c>
      <c r="J16" s="6" t="s">
        <v>20</v>
      </c>
    </row>
    <row r="17" spans="1:9" ht="94.5" customHeight="1" x14ac:dyDescent="0.25">
      <c r="A17" s="12">
        <f t="shared" si="1"/>
        <v>10</v>
      </c>
      <c r="B17" s="53" t="s">
        <v>47</v>
      </c>
      <c r="C17" s="42">
        <v>0</v>
      </c>
      <c r="D17" s="42">
        <f t="shared" ref="D15:D18" si="3">E17+F17+G17</f>
        <v>0</v>
      </c>
      <c r="E17" s="26">
        <v>0</v>
      </c>
      <c r="F17" s="26">
        <v>0</v>
      </c>
      <c r="G17" s="26">
        <v>0</v>
      </c>
      <c r="H17" s="26">
        <v>0</v>
      </c>
      <c r="I17" s="27">
        <v>0</v>
      </c>
    </row>
    <row r="18" spans="1:9" ht="83.25" customHeight="1" x14ac:dyDescent="0.25">
      <c r="A18" s="12">
        <f t="shared" si="1"/>
        <v>11</v>
      </c>
      <c r="B18" s="57" t="s">
        <v>35</v>
      </c>
      <c r="C18" s="42">
        <v>45799.7</v>
      </c>
      <c r="D18" s="42">
        <f>E18+F18+G18</f>
        <v>45217.1</v>
      </c>
      <c r="E18" s="26">
        <v>0</v>
      </c>
      <c r="F18" s="26">
        <v>35906.1</v>
      </c>
      <c r="G18" s="26">
        <v>9311</v>
      </c>
      <c r="H18" s="26">
        <v>0</v>
      </c>
      <c r="I18" s="27">
        <f>D18/C18*100</f>
        <v>98.727939265977724</v>
      </c>
    </row>
    <row r="19" spans="1:9" ht="69.75" customHeight="1" x14ac:dyDescent="0.25">
      <c r="A19" s="12">
        <f t="shared" si="1"/>
        <v>12</v>
      </c>
      <c r="B19" s="53" t="s">
        <v>46</v>
      </c>
      <c r="C19" s="44">
        <v>419.7</v>
      </c>
      <c r="D19" s="44">
        <f>E19+F19+G19+H19</f>
        <v>391.28</v>
      </c>
      <c r="E19" s="26">
        <v>0</v>
      </c>
      <c r="F19" s="26">
        <v>370.28</v>
      </c>
      <c r="G19" s="26">
        <v>0</v>
      </c>
      <c r="H19" s="26">
        <v>21</v>
      </c>
      <c r="I19" s="27">
        <f>D19/C19*100</f>
        <v>93.228496545151302</v>
      </c>
    </row>
    <row r="20" spans="1:9" ht="117" customHeight="1" x14ac:dyDescent="0.25">
      <c r="A20" s="12">
        <f t="shared" si="1"/>
        <v>13</v>
      </c>
      <c r="B20" s="53" t="s">
        <v>40</v>
      </c>
      <c r="C20" s="44">
        <v>100.7</v>
      </c>
      <c r="D20" s="44">
        <f>E20+F20+G20</f>
        <v>100.547</v>
      </c>
      <c r="E20" s="26">
        <v>0</v>
      </c>
      <c r="F20" s="26">
        <v>33.225999999999999</v>
      </c>
      <c r="G20" s="26">
        <v>67.320999999999998</v>
      </c>
      <c r="H20" s="26">
        <v>0</v>
      </c>
      <c r="I20" s="27">
        <f>D20/C20*100</f>
        <v>99.848063555114194</v>
      </c>
    </row>
    <row r="21" spans="1:9" ht="72" customHeight="1" x14ac:dyDescent="0.25">
      <c r="A21" s="12">
        <f t="shared" si="1"/>
        <v>14</v>
      </c>
      <c r="B21" s="57" t="s">
        <v>36</v>
      </c>
      <c r="C21" s="44">
        <v>0</v>
      </c>
      <c r="D21" s="44">
        <f>E21+F21+G21</f>
        <v>0</v>
      </c>
      <c r="E21" s="26">
        <v>0</v>
      </c>
      <c r="F21" s="26">
        <v>0</v>
      </c>
      <c r="G21" s="26">
        <v>0</v>
      </c>
      <c r="H21" s="26">
        <v>0</v>
      </c>
      <c r="I21" s="27">
        <v>0</v>
      </c>
    </row>
    <row r="22" spans="1:9" ht="53.25" customHeight="1" x14ac:dyDescent="0.25">
      <c r="A22" s="12">
        <f t="shared" si="1"/>
        <v>15</v>
      </c>
      <c r="B22" s="57" t="s">
        <v>37</v>
      </c>
      <c r="C22" s="44">
        <v>1324.7</v>
      </c>
      <c r="D22" s="44">
        <f>E22+F22+G22+H22</f>
        <v>1321.95</v>
      </c>
      <c r="E22" s="26">
        <v>0</v>
      </c>
      <c r="F22" s="26">
        <v>0</v>
      </c>
      <c r="G22" s="26">
        <v>1321.95</v>
      </c>
      <c r="H22" s="26">
        <v>0</v>
      </c>
      <c r="I22" s="27">
        <f>D22/C22*100</f>
        <v>99.792405827734569</v>
      </c>
    </row>
    <row r="23" spans="1:9" ht="86.25" customHeight="1" x14ac:dyDescent="0.25">
      <c r="A23" s="12">
        <f t="shared" si="1"/>
        <v>16</v>
      </c>
      <c r="B23" s="57" t="s">
        <v>38</v>
      </c>
      <c r="C23" s="44">
        <v>3503.3139999999999</v>
      </c>
      <c r="D23" s="44">
        <f>E23+F23+G23</f>
        <v>3503.3</v>
      </c>
      <c r="E23" s="26">
        <v>2456.1</v>
      </c>
      <c r="F23" s="26">
        <v>1047.2</v>
      </c>
      <c r="G23" s="26">
        <v>0</v>
      </c>
      <c r="H23" s="26">
        <v>0</v>
      </c>
      <c r="I23" s="27">
        <f>D23/C23*100</f>
        <v>99.999600378384585</v>
      </c>
    </row>
    <row r="24" spans="1:9" ht="104.25" customHeight="1" x14ac:dyDescent="0.25">
      <c r="A24" s="12">
        <f t="shared" si="1"/>
        <v>17</v>
      </c>
      <c r="B24" s="57" t="s">
        <v>39</v>
      </c>
      <c r="C24" s="44">
        <v>17571.865000000002</v>
      </c>
      <c r="D24" s="44">
        <f>E24+F24+G24</f>
        <v>17571.86</v>
      </c>
      <c r="E24" s="26">
        <v>0</v>
      </c>
      <c r="F24" s="26">
        <v>3588.06</v>
      </c>
      <c r="G24" s="26">
        <v>13983.8</v>
      </c>
      <c r="H24" s="26">
        <v>0</v>
      </c>
      <c r="I24" s="27">
        <f>D24/C24*100</f>
        <v>99.999971545422184</v>
      </c>
    </row>
    <row r="25" spans="1:9" ht="31.5" x14ac:dyDescent="0.25">
      <c r="A25" s="12">
        <f t="shared" si="1"/>
        <v>18</v>
      </c>
      <c r="B25" s="53" t="s">
        <v>43</v>
      </c>
      <c r="C25" s="44">
        <v>0</v>
      </c>
      <c r="D25" s="44">
        <f>E25+F25+G25</f>
        <v>0</v>
      </c>
      <c r="E25" s="26">
        <v>0</v>
      </c>
      <c r="F25" s="26">
        <v>0</v>
      </c>
      <c r="G25" s="26">
        <v>0</v>
      </c>
      <c r="H25" s="26">
        <v>0</v>
      </c>
      <c r="I25" s="27">
        <v>0</v>
      </c>
    </row>
    <row r="26" spans="1:9" ht="77.25" customHeight="1" x14ac:dyDescent="0.25">
      <c r="A26" s="12">
        <f t="shared" si="1"/>
        <v>19</v>
      </c>
      <c r="B26" s="57" t="s">
        <v>41</v>
      </c>
      <c r="C26" s="44">
        <v>10</v>
      </c>
      <c r="D26" s="44">
        <f>E26+F26+G26+H26</f>
        <v>10</v>
      </c>
      <c r="E26" s="26">
        <v>0</v>
      </c>
      <c r="F26" s="26">
        <v>0</v>
      </c>
      <c r="G26" s="26">
        <v>10</v>
      </c>
      <c r="H26" s="26">
        <v>0</v>
      </c>
      <c r="I26" s="27">
        <f>D26/C26*100</f>
        <v>100</v>
      </c>
    </row>
    <row r="27" spans="1:9" ht="89.25" customHeight="1" x14ac:dyDescent="0.25">
      <c r="A27" s="12">
        <f t="shared" si="1"/>
        <v>20</v>
      </c>
      <c r="B27" s="57" t="s">
        <v>42</v>
      </c>
      <c r="C27" s="44">
        <v>168</v>
      </c>
      <c r="D27" s="44">
        <f>E27+F27+G27</f>
        <v>0</v>
      </c>
      <c r="E27" s="26">
        <v>0</v>
      </c>
      <c r="F27" s="26">
        <v>0</v>
      </c>
      <c r="G27" s="26">
        <v>0</v>
      </c>
      <c r="H27" s="26">
        <v>0</v>
      </c>
      <c r="I27" s="27">
        <f>D27/C27*100</f>
        <v>0</v>
      </c>
    </row>
    <row r="28" spans="1:9" ht="89.25" customHeight="1" x14ac:dyDescent="0.25">
      <c r="A28" s="12">
        <v>21</v>
      </c>
      <c r="B28" s="53" t="s">
        <v>48</v>
      </c>
      <c r="C28" s="44">
        <v>0</v>
      </c>
      <c r="D28" s="44">
        <f>E28+F28+G28</f>
        <v>0</v>
      </c>
      <c r="E28" s="26">
        <v>0</v>
      </c>
      <c r="F28" s="26">
        <v>0</v>
      </c>
      <c r="G28" s="26">
        <v>0</v>
      </c>
      <c r="H28" s="26">
        <v>0</v>
      </c>
      <c r="I28" s="27">
        <v>0</v>
      </c>
    </row>
    <row r="29" spans="1:9" ht="89.25" customHeight="1" x14ac:dyDescent="0.25">
      <c r="A29" s="12">
        <v>22</v>
      </c>
      <c r="B29" s="53" t="s">
        <v>45</v>
      </c>
      <c r="C29" s="44">
        <v>5390.49</v>
      </c>
      <c r="D29" s="44">
        <f>E29+F29+G29+H29</f>
        <v>3169.6899999999996</v>
      </c>
      <c r="E29" s="26">
        <v>0</v>
      </c>
      <c r="F29" s="26">
        <v>2716.96</v>
      </c>
      <c r="G29" s="26">
        <v>337.49</v>
      </c>
      <c r="H29" s="26">
        <v>115.24</v>
      </c>
      <c r="I29" s="27">
        <f>D29/C29*100</f>
        <v>58.801518971373653</v>
      </c>
    </row>
    <row r="30" spans="1:9" ht="89.25" customHeight="1" x14ac:dyDescent="0.25">
      <c r="A30" s="12">
        <v>23</v>
      </c>
      <c r="B30" s="53" t="s">
        <v>71</v>
      </c>
      <c r="C30" s="44">
        <v>0</v>
      </c>
      <c r="D30" s="44">
        <f>E30+F30+G30+H30</f>
        <v>0</v>
      </c>
      <c r="E30" s="26">
        <v>0</v>
      </c>
      <c r="F30" s="26">
        <v>0</v>
      </c>
      <c r="G30" s="26">
        <v>0</v>
      </c>
      <c r="H30" s="26">
        <v>0</v>
      </c>
      <c r="I30" s="27">
        <v>0</v>
      </c>
    </row>
    <row r="31" spans="1:9" ht="18.75" x14ac:dyDescent="0.3">
      <c r="A31" s="14"/>
      <c r="B31" s="15" t="s">
        <v>5</v>
      </c>
      <c r="C31" s="16">
        <f t="shared" ref="C31:H31" si="4">SUM(C8:C30)</f>
        <v>364721.79599999997</v>
      </c>
      <c r="D31" s="16">
        <f t="shared" si="4"/>
        <v>357321.36200000002</v>
      </c>
      <c r="E31" s="16">
        <f t="shared" si="4"/>
        <v>19164.595999999998</v>
      </c>
      <c r="F31" s="16">
        <f t="shared" si="4"/>
        <v>176857.65400000001</v>
      </c>
      <c r="G31" s="16">
        <f t="shared" si="4"/>
        <v>161162.87199999997</v>
      </c>
      <c r="H31" s="16">
        <f>SUM(H8:H30)</f>
        <v>136.24</v>
      </c>
      <c r="I31" s="17">
        <f>D31/C31*100</f>
        <v>97.970937278451004</v>
      </c>
    </row>
  </sheetData>
  <mergeCells count="9">
    <mergeCell ref="A1:I1"/>
    <mergeCell ref="D2:I2"/>
    <mergeCell ref="A4:I4"/>
    <mergeCell ref="B6:B7"/>
    <mergeCell ref="C6:C7"/>
    <mergeCell ref="D6:D7"/>
    <mergeCell ref="I6:I7"/>
    <mergeCell ref="A6:A7"/>
    <mergeCell ref="E6:H6"/>
  </mergeCells>
  <pageMargins left="0.70866141732283472" right="0.70866141732283472" top="0.74803149606299213" bottom="0.74803149606299213" header="0.31496062992125984" footer="0.31496062992125984"/>
  <pageSetup paperSize="9" scale="45" fitToHeight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Три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Алексеевна</dc:creator>
  <cp:lastModifiedBy>Ольга Алексеевна</cp:lastModifiedBy>
  <cp:lastPrinted>2022-04-28T10:54:59Z</cp:lastPrinted>
  <dcterms:created xsi:type="dcterms:W3CDTF">2016-01-21T06:58:02Z</dcterms:created>
  <dcterms:modified xsi:type="dcterms:W3CDTF">2022-04-28T10:56:19Z</dcterms:modified>
</cp:coreProperties>
</file>