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00" windowWidth="20730" windowHeight="11640" activeTab="3"/>
  </bookViews>
  <sheets>
    <sheet name="Приложение 1" sheetId="1" r:id="rId1"/>
    <sheet name="Приложение 2" sheetId="2" r:id="rId2"/>
    <sheet name="Приложение 3" sheetId="3" r:id="rId3"/>
    <sheet name="Три бюджета" sheetId="4" r:id="rId4"/>
  </sheets>
  <calcPr calcId="144525" calcMode="manual"/>
</workbook>
</file>

<file path=xl/calcChain.xml><?xml version="1.0" encoding="utf-8"?>
<calcChain xmlns="http://schemas.openxmlformats.org/spreadsheetml/2006/main">
  <c r="L21" i="2"/>
  <c r="L27"/>
  <c r="L25"/>
  <c r="L32"/>
  <c r="I17" i="4"/>
  <c r="L14" i="2" l="1"/>
  <c r="L31"/>
  <c r="D26" i="4"/>
  <c r="L19" i="2"/>
  <c r="L13"/>
  <c r="F15" i="1"/>
  <c r="F14"/>
  <c r="F13"/>
  <c r="F12"/>
  <c r="F11"/>
  <c r="F10"/>
  <c r="F9"/>
  <c r="F8"/>
  <c r="E31"/>
  <c r="F31" s="1"/>
  <c r="D31"/>
  <c r="C31"/>
  <c r="F29"/>
  <c r="F27"/>
  <c r="F26"/>
  <c r="F24"/>
  <c r="F23"/>
  <c r="F22"/>
  <c r="F20"/>
  <c r="F19"/>
  <c r="F18"/>
  <c r="F16"/>
  <c r="L35" i="2" l="1"/>
  <c r="L34"/>
  <c r="L33"/>
  <c r="L30"/>
  <c r="L29"/>
  <c r="L28"/>
  <c r="L20"/>
  <c r="L26"/>
  <c r="L24"/>
  <c r="L23"/>
  <c r="L18"/>
  <c r="L22"/>
  <c r="L17"/>
  <c r="L16"/>
  <c r="L15"/>
  <c r="H31" i="4"/>
  <c r="I26"/>
  <c r="D15"/>
  <c r="I15" s="1"/>
  <c r="D29"/>
  <c r="I29" s="1"/>
  <c r="D19"/>
  <c r="I19" s="1"/>
  <c r="D18"/>
  <c r="I18" s="1"/>
  <c r="D9"/>
  <c r="I9" s="1"/>
  <c r="G31" l="1"/>
  <c r="F31"/>
  <c r="E31"/>
  <c r="C31"/>
  <c r="D30"/>
  <c r="D13"/>
  <c r="I13" s="1"/>
  <c r="D14"/>
  <c r="I14" s="1"/>
  <c r="D11"/>
  <c r="I11" s="1"/>
  <c r="D24" l="1"/>
  <c r="I24" s="1"/>
  <c r="D23"/>
  <c r="I23" s="1"/>
  <c r="D22"/>
  <c r="I22" s="1"/>
  <c r="D21"/>
  <c r="D20"/>
  <c r="I20" s="1"/>
  <c r="D16"/>
  <c r="I16" s="1"/>
  <c r="D12"/>
  <c r="I12" s="1"/>
  <c r="D10"/>
  <c r="I10" s="1"/>
  <c r="D8"/>
  <c r="D27" l="1"/>
  <c r="D17"/>
  <c r="D28"/>
  <c r="D25"/>
  <c r="D31" l="1"/>
  <c r="I31" s="1"/>
  <c r="I8" l="1"/>
  <c r="I27" l="1"/>
  <c r="A9" l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9" i="1" l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<sst xmlns="http://schemas.openxmlformats.org/spreadsheetml/2006/main" count="171" uniqueCount="76">
  <si>
    <t>Код</t>
  </si>
  <si>
    <t>МП</t>
  </si>
  <si>
    <t>Наименование муниципальной программы</t>
  </si>
  <si>
    <t>Кассовые расходы на отчетную дату</t>
  </si>
  <si>
    <t>% выполнения</t>
  </si>
  <si>
    <t>ИТОГО</t>
  </si>
  <si>
    <t>п/п</t>
  </si>
  <si>
    <t>Название муниципальной программы, сроки реализации</t>
  </si>
  <si>
    <t xml:space="preserve">Период    
выполнения  
показателей 
эффективности
&lt;1&gt;
</t>
  </si>
  <si>
    <t>Оценка эффективности  реализации муниципальной программы</t>
  </si>
  <si>
    <t>Итоговая оценка  в баллах</t>
  </si>
  <si>
    <t xml:space="preserve">Рейтинговая оценка эффективности реализации </t>
  </si>
  <si>
    <t>муниципальных программ</t>
  </si>
  <si>
    <t>N п/п</t>
  </si>
  <si>
    <t>Оценка, балл</t>
  </si>
  <si>
    <t>Муниципальные программы с высоким уровнем эффективности реализации:</t>
  </si>
  <si>
    <t>Муниципальные программы с удовлетворительным уровнем эффективности реализации:</t>
  </si>
  <si>
    <t>Оценка качества управления муниципальной программы                       3.</t>
  </si>
  <si>
    <t>эффективность реализации муниципальной программы признается высокой</t>
  </si>
  <si>
    <t>эффективность реализации муниципальной программы признается удовлетворительной</t>
  </si>
  <si>
    <t xml:space="preserve"> </t>
  </si>
  <si>
    <t>федеральный бюджет</t>
  </si>
  <si>
    <t>областной бюджет</t>
  </si>
  <si>
    <t>местный бюджет</t>
  </si>
  <si>
    <t>в том числе:</t>
  </si>
  <si>
    <t xml:space="preserve">эффективность реализации муниципальной программы признается низкой </t>
  </si>
  <si>
    <t>Муниципальные программы с низким  уровнем эффективности реализации:</t>
  </si>
  <si>
    <t>МП "Развитие муниципального управления"</t>
  </si>
  <si>
    <t>МП "Развитие образования"</t>
  </si>
  <si>
    <t xml:space="preserve">МП "Повышение эффективности реализации молодежной политики" </t>
  </si>
  <si>
    <t>МП "Развитие культуры"</t>
  </si>
  <si>
    <t xml:space="preserve">МП "Организация деятельности по переданным полномочиям в области опеки и попечительства" </t>
  </si>
  <si>
    <t xml:space="preserve">МП "Развитие физической культуры и спорта" </t>
  </si>
  <si>
    <t>МП "Обеспечение безопасности жизнедеятельности населения"</t>
  </si>
  <si>
    <t>МП "Обеспечение оказания муниципальных услуг, своевременного и качественного решения вопросов, находящихся в компетенции органов местного самоуправления"</t>
  </si>
  <si>
    <t>МП " Развитие транспортной системы"</t>
  </si>
  <si>
    <t>МП «Поддержка и развитие малого и среднего предпринимательства"</t>
  </si>
  <si>
    <t xml:space="preserve">МП «Управление муниципальным имуществом и земельными ресурсами» </t>
  </si>
  <si>
    <r>
      <t>МП «</t>
    </r>
    <r>
      <rPr>
        <sz val="12"/>
        <color rgb="FF000000"/>
        <rFont val="Times New Roman"/>
        <family val="1"/>
        <charset val="204"/>
      </rPr>
      <t>Развитие агропромышленного комплекса"</t>
    </r>
  </si>
  <si>
    <t>МП «Управление муниципальными финансами и регулирование межбюджетных отношений"</t>
  </si>
  <si>
    <t>МП "Содействие развитию институтов гражданского общества и поддержка социально ориентированных некоммерческих организаций"</t>
  </si>
  <si>
    <t>МП «Профилактика правонарушений и борьба с преступностью"</t>
  </si>
  <si>
    <t>МП «Осуществление деятельности по обращению с животными без владельцев"</t>
  </si>
  <si>
    <t xml:space="preserve">МП «Гармонизация межнациональных и межконфессиональных отношений» </t>
  </si>
  <si>
    <t xml:space="preserve">МП «Развитие строительства и архитектуры» </t>
  </si>
  <si>
    <t>МП «Развитие коммунальной и жилищной инфраструктуры»</t>
  </si>
  <si>
    <t>МП «Охрана окружающей среды»</t>
  </si>
  <si>
    <t xml:space="preserve">МП«Энергоэффективность и развитие энергетики».  </t>
  </si>
  <si>
    <t>МП «Профилактика терроризма и экстремизма»</t>
  </si>
  <si>
    <t>Оценка степени достижения плановых значений  целевых показателей эффективности         1.</t>
  </si>
  <si>
    <t xml:space="preserve">Степень достижения  плановых значений целевых показателей эффективности реализации муниципальной программы,    (Пэф.) Весовой балл=40                                                      </t>
  </si>
  <si>
    <t>Оценка степени  достижения  запланированного уровню затрат                                     2.</t>
  </si>
  <si>
    <t>Уровень освоения средств федерального и областного бюджетов,  (Уоб+фб.) Весовой балл=8                                                                                                                                                                                                                                                                                                                                                                                                                                                                                                                                                                                           2.1.</t>
  </si>
  <si>
    <t>Уровень освоения средств  бюджета Нол-го муниц-го р-на,  (Умб.) Весовой балл=15                                                                                                                                                                                                                                                                                                                                                                                                                                                                                                                                                                                         2.2.</t>
  </si>
  <si>
    <t>Уровень фактического привлечения средств бюджетов поселений и иных внебюджетных источников (Упр.)Весовой балл=7                                     2.3.</t>
  </si>
  <si>
    <r>
      <t>Уровень выполнения мероприятий муниципальной программы в запланированный срок (У</t>
    </r>
    <r>
      <rPr>
        <sz val="11"/>
        <color theme="1"/>
        <rFont val="Times New Roman"/>
        <family val="1"/>
        <charset val="204"/>
      </rPr>
      <t>м</t>
    </r>
    <r>
      <rPr>
        <sz val="10"/>
        <color theme="1"/>
        <rFont val="Times New Roman"/>
        <family val="1"/>
        <charset val="204"/>
      </rPr>
      <t>) Весовой балл=10 3.1.</t>
    </r>
  </si>
  <si>
    <t>Своевременность приведения объемов бюджетных ассигнований на финансовое обеспечение муниципальной программы, указан-х в плане реализации муниципальной программы на отчетный год, в соотв-ии с решением о бюджете  Весовой балл=13                 3.2.</t>
  </si>
  <si>
    <t>Сроки предоставления и качество подготовки годового отчета о ходе реализации муниципальной программы  Весовой балл=4   3.3.</t>
  </si>
  <si>
    <t>Результаты оценки эффективности налоговых расходов    4.  Весовой балл=3</t>
  </si>
  <si>
    <t>МП «Развитие агропромышленного комплекса"</t>
  </si>
  <si>
    <t>бюджет поселений</t>
  </si>
  <si>
    <t>МП«Энергоэффективность и развитие энергетики»</t>
  </si>
  <si>
    <t>МП "Формирование здорового образа жизни среди населения Нолинского муниципального района"</t>
  </si>
  <si>
    <t>МП «Управление муниципальным имуществом и земельными ресурсами»</t>
  </si>
  <si>
    <t>МП " Развитие образования"</t>
  </si>
  <si>
    <t>Приложение № 4
к Сводному годовому докладу 
о ходе реализации и оценке
эффективности реализации 
муниципальных программ 
по итогам за 2022 год</t>
  </si>
  <si>
    <t>Сведения об использовании   бюджетных ассигнований и иных средств на реализацию муниципальных программ в 2022 году</t>
  </si>
  <si>
    <t>Уточненный план на 2022 год</t>
  </si>
  <si>
    <t>Приложение № 1
к Сводному годовому докладу 
о ходе реализации и оценке
эффективности реализации 
муниципальных программ 
по итогам за 2022 год</t>
  </si>
  <si>
    <t>Первонач. план на 2022 год, тыс.руб.</t>
  </si>
  <si>
    <t xml:space="preserve">Уточненный план на 2022год, тыс.руб. </t>
  </si>
  <si>
    <t>Кассовые расходы на отчетную дату, тыс.руб.</t>
  </si>
  <si>
    <t xml:space="preserve">Приложение № 2
к Сводному годовому докладу 
о ходе реализации и оценке
эффективности реализации 
муниципальных программ 
по итогам за 2022 год
</t>
  </si>
  <si>
    <t>Оценка эффективности реализации муниципальных программ за 2022год</t>
  </si>
  <si>
    <t xml:space="preserve">Приложение № 3
к Сводному годовому докладу
о ходе реализации и оценке
эффективности муниципальных программ 
по итогам за 2022 год
</t>
  </si>
  <si>
    <t>района в 2022 году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</si>
</sst>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9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justify" vertical="center"/>
    </xf>
    <xf numFmtId="43" fontId="0" fillId="2" borderId="0" xfId="1" applyFont="1" applyFill="1"/>
    <xf numFmtId="0" fontId="2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4" fontId="0" fillId="2" borderId="0" xfId="0" applyNumberForma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 vertical="center"/>
    </xf>
    <xf numFmtId="165" fontId="8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164" fontId="0" fillId="2" borderId="0" xfId="0" applyNumberFormat="1" applyFill="1" applyBorder="1"/>
    <xf numFmtId="4" fontId="5" fillId="2" borderId="0" xfId="0" applyNumberFormat="1" applyFont="1" applyFill="1" applyBorder="1" applyAlignment="1">
      <alignment horizontal="center" vertical="center"/>
    </xf>
    <xf numFmtId="164" fontId="0" fillId="2" borderId="0" xfId="0" applyNumberFormat="1" applyFont="1" applyFill="1"/>
    <xf numFmtId="0" fontId="0" fillId="2" borderId="0" xfId="0" applyFont="1" applyFill="1"/>
    <xf numFmtId="0" fontId="2" fillId="2" borderId="6" xfId="0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3" fontId="0" fillId="0" borderId="0" xfId="1" applyFont="1" applyFill="1"/>
    <xf numFmtId="0" fontId="7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0" fontId="0" fillId="2" borderId="0" xfId="0" applyFill="1" applyAlignment="1"/>
    <xf numFmtId="0" fontId="0" fillId="0" borderId="0" xfId="0" applyAlignment="1"/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0" fillId="2" borderId="6" xfId="0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H31"/>
  <sheetViews>
    <sheetView view="pageBreakPreview" zoomScale="82" zoomScaleSheetLayoutView="82" workbookViewId="0">
      <selection activeCell="B8" sqref="B8"/>
    </sheetView>
  </sheetViews>
  <sheetFormatPr defaultRowHeight="15"/>
  <cols>
    <col min="1" max="1" width="6.7109375" style="6" customWidth="1"/>
    <col min="2" max="2" width="46.42578125" style="6" customWidth="1"/>
    <col min="3" max="3" width="18.28515625" style="6" customWidth="1"/>
    <col min="4" max="4" width="19.42578125" style="6" customWidth="1"/>
    <col min="5" max="5" width="17.85546875" style="6" customWidth="1"/>
    <col min="6" max="6" width="13.85546875" style="6" customWidth="1"/>
    <col min="7" max="8" width="9.140625" style="6" customWidth="1"/>
    <col min="9" max="16384" width="9.140625" style="6"/>
  </cols>
  <sheetData>
    <row r="1" spans="1:8">
      <c r="A1" s="70" t="s">
        <v>20</v>
      </c>
      <c r="B1" s="71"/>
      <c r="C1" s="71"/>
      <c r="D1" s="71"/>
      <c r="E1" s="71"/>
      <c r="F1" s="71"/>
    </row>
    <row r="2" spans="1:8" ht="99.75" customHeight="1">
      <c r="A2" s="8"/>
      <c r="E2" s="73" t="s">
        <v>68</v>
      </c>
      <c r="F2" s="73"/>
    </row>
    <row r="3" spans="1:8" ht="18.75">
      <c r="A3" s="7"/>
    </row>
    <row r="4" spans="1:8" ht="41.25" customHeight="1">
      <c r="A4" s="72" t="s">
        <v>66</v>
      </c>
      <c r="B4" s="72"/>
      <c r="C4" s="72"/>
      <c r="D4" s="72"/>
      <c r="E4" s="72"/>
      <c r="F4" s="72"/>
    </row>
    <row r="5" spans="1:8" ht="18.75">
      <c r="A5" s="8"/>
    </row>
    <row r="6" spans="1:8" ht="78" customHeight="1">
      <c r="A6" s="26" t="s">
        <v>0</v>
      </c>
      <c r="B6" s="74" t="s">
        <v>2</v>
      </c>
      <c r="C6" s="74" t="s">
        <v>69</v>
      </c>
      <c r="D6" s="74" t="s">
        <v>70</v>
      </c>
      <c r="E6" s="74" t="s">
        <v>71</v>
      </c>
      <c r="F6" s="74" t="s">
        <v>4</v>
      </c>
    </row>
    <row r="7" spans="1:8" ht="15.75">
      <c r="A7" s="26" t="s">
        <v>1</v>
      </c>
      <c r="B7" s="74"/>
      <c r="C7" s="74"/>
      <c r="D7" s="74"/>
      <c r="E7" s="74"/>
      <c r="F7" s="74"/>
    </row>
    <row r="8" spans="1:8" ht="74.25" customHeight="1">
      <c r="A8" s="27">
        <v>1</v>
      </c>
      <c r="B8" s="27" t="s">
        <v>27</v>
      </c>
      <c r="C8" s="28">
        <v>25400.9</v>
      </c>
      <c r="D8" s="28">
        <v>26288.067999999999</v>
      </c>
      <c r="E8" s="28">
        <v>26229.787</v>
      </c>
      <c r="F8" s="29">
        <f t="shared" ref="F8:F16" si="0">E8/D8*100</f>
        <v>99.778298656257277</v>
      </c>
      <c r="G8" s="25"/>
    </row>
    <row r="9" spans="1:8" ht="63.75" customHeight="1">
      <c r="A9" s="15">
        <f>A8+1</f>
        <v>2</v>
      </c>
      <c r="B9" s="15" t="s">
        <v>28</v>
      </c>
      <c r="C9" s="30">
        <v>176218.7</v>
      </c>
      <c r="D9" s="30">
        <v>214127.15710000001</v>
      </c>
      <c r="E9" s="30">
        <v>210894.81700000001</v>
      </c>
      <c r="F9" s="31">
        <f t="shared" si="0"/>
        <v>98.490457659001905</v>
      </c>
      <c r="G9" s="25"/>
    </row>
    <row r="10" spans="1:8" ht="66" customHeight="1">
      <c r="A10" s="15">
        <f t="shared" ref="A10:A27" si="1">A9+1</f>
        <v>3</v>
      </c>
      <c r="B10" s="15" t="s">
        <v>29</v>
      </c>
      <c r="C10" s="30">
        <v>50</v>
      </c>
      <c r="D10" s="30">
        <v>50</v>
      </c>
      <c r="E10" s="30">
        <v>50</v>
      </c>
      <c r="F10" s="31">
        <f t="shared" si="0"/>
        <v>100</v>
      </c>
      <c r="G10" s="25"/>
    </row>
    <row r="11" spans="1:8" ht="59.25" customHeight="1">
      <c r="A11" s="15">
        <f t="shared" si="1"/>
        <v>4</v>
      </c>
      <c r="B11" s="15" t="s">
        <v>30</v>
      </c>
      <c r="C11" s="30">
        <v>67006.899999999994</v>
      </c>
      <c r="D11" s="30">
        <v>79943.895000000004</v>
      </c>
      <c r="E11" s="30">
        <v>79542.67</v>
      </c>
      <c r="F11" s="31">
        <f t="shared" si="0"/>
        <v>99.498116773019376</v>
      </c>
      <c r="G11" s="25"/>
    </row>
    <row r="12" spans="1:8" ht="83.25" customHeight="1">
      <c r="A12" s="15">
        <f t="shared" si="1"/>
        <v>5</v>
      </c>
      <c r="B12" s="15" t="s">
        <v>31</v>
      </c>
      <c r="C12" s="30">
        <v>8252.6</v>
      </c>
      <c r="D12" s="32">
        <v>8003.3</v>
      </c>
      <c r="E12" s="30">
        <v>7820.6009999999997</v>
      </c>
      <c r="F12" s="31">
        <f t="shared" si="0"/>
        <v>97.717204153286758</v>
      </c>
      <c r="G12" s="25"/>
    </row>
    <row r="13" spans="1:8" ht="61.5" customHeight="1">
      <c r="A13" s="15">
        <f t="shared" si="1"/>
        <v>6</v>
      </c>
      <c r="B13" s="15" t="s">
        <v>32</v>
      </c>
      <c r="C13" s="30">
        <v>11170.2</v>
      </c>
      <c r="D13" s="30">
        <v>15674.063</v>
      </c>
      <c r="E13" s="30">
        <v>15630.902</v>
      </c>
      <c r="F13" s="31">
        <f t="shared" si="0"/>
        <v>99.724634257243963</v>
      </c>
      <c r="G13" s="25"/>
    </row>
    <row r="14" spans="1:8" ht="83.25" customHeight="1">
      <c r="A14" s="15">
        <f t="shared" si="1"/>
        <v>7</v>
      </c>
      <c r="B14" s="15" t="s">
        <v>33</v>
      </c>
      <c r="C14" s="30">
        <v>1428.3</v>
      </c>
      <c r="D14" s="30">
        <v>1594.9</v>
      </c>
      <c r="E14" s="30">
        <v>1593.4059999999999</v>
      </c>
      <c r="F14" s="31">
        <f t="shared" si="0"/>
        <v>99.906326415449229</v>
      </c>
      <c r="G14" s="25"/>
    </row>
    <row r="15" spans="1:8" ht="75.75" customHeight="1">
      <c r="A15" s="15">
        <f t="shared" si="1"/>
        <v>8</v>
      </c>
      <c r="B15" s="22" t="s">
        <v>44</v>
      </c>
      <c r="C15" s="30">
        <v>0</v>
      </c>
      <c r="D15" s="30">
        <v>80</v>
      </c>
      <c r="E15" s="30">
        <v>80</v>
      </c>
      <c r="F15" s="29">
        <f t="shared" si="0"/>
        <v>100</v>
      </c>
      <c r="H15" s="9"/>
    </row>
    <row r="16" spans="1:8" ht="150" customHeight="1">
      <c r="A16" s="26">
        <f t="shared" si="1"/>
        <v>9</v>
      </c>
      <c r="B16" s="26" t="s">
        <v>34</v>
      </c>
      <c r="C16" s="33">
        <v>5063.8</v>
      </c>
      <c r="D16" s="33">
        <v>5923</v>
      </c>
      <c r="E16" s="33">
        <v>5861.09</v>
      </c>
      <c r="F16" s="29">
        <f t="shared" si="0"/>
        <v>98.954752659125447</v>
      </c>
      <c r="G16" s="25"/>
    </row>
    <row r="17" spans="1:7" ht="94.5" customHeight="1">
      <c r="A17" s="15">
        <f t="shared" si="1"/>
        <v>10</v>
      </c>
      <c r="B17" s="22" t="s">
        <v>47</v>
      </c>
      <c r="C17" s="30">
        <v>0</v>
      </c>
      <c r="D17" s="30">
        <v>180</v>
      </c>
      <c r="E17" s="30">
        <v>180</v>
      </c>
      <c r="F17" s="29">
        <v>0</v>
      </c>
      <c r="G17" s="25"/>
    </row>
    <row r="18" spans="1:7" ht="83.25" customHeight="1">
      <c r="A18" s="15">
        <f t="shared" si="1"/>
        <v>11</v>
      </c>
      <c r="B18" s="15" t="s">
        <v>35</v>
      </c>
      <c r="C18" s="30">
        <v>41623.199999999997</v>
      </c>
      <c r="D18" s="30">
        <v>45117.366000000002</v>
      </c>
      <c r="E18" s="30">
        <v>45116.805</v>
      </c>
      <c r="F18" s="31">
        <f>E18/D18*100</f>
        <v>99.998756576348001</v>
      </c>
      <c r="G18" s="25"/>
    </row>
    <row r="19" spans="1:7" ht="69.75" customHeight="1">
      <c r="A19" s="15">
        <f t="shared" si="1"/>
        <v>12</v>
      </c>
      <c r="B19" s="22" t="s">
        <v>46</v>
      </c>
      <c r="C19" s="34">
        <v>0</v>
      </c>
      <c r="D19" s="34">
        <v>0</v>
      </c>
      <c r="E19" s="34">
        <v>0</v>
      </c>
      <c r="F19" s="31" t="e">
        <f>E19/D19*100</f>
        <v>#DIV/0!</v>
      </c>
      <c r="G19" s="25"/>
    </row>
    <row r="20" spans="1:7" ht="117" customHeight="1">
      <c r="A20" s="15">
        <f t="shared" si="1"/>
        <v>13</v>
      </c>
      <c r="B20" s="22" t="s">
        <v>40</v>
      </c>
      <c r="C20" s="34">
        <v>80</v>
      </c>
      <c r="D20" s="34">
        <v>83.6</v>
      </c>
      <c r="E20" s="34">
        <v>83.594999999999999</v>
      </c>
      <c r="F20" s="31">
        <f>E20/D20*100</f>
        <v>99.994019138755988</v>
      </c>
      <c r="G20" s="25"/>
    </row>
    <row r="21" spans="1:7" ht="72" customHeight="1">
      <c r="A21" s="15">
        <f t="shared" si="1"/>
        <v>14</v>
      </c>
      <c r="B21" s="15" t="s">
        <v>36</v>
      </c>
      <c r="C21" s="34">
        <v>0</v>
      </c>
      <c r="D21" s="34">
        <v>0</v>
      </c>
      <c r="E21" s="34">
        <v>0</v>
      </c>
      <c r="F21" s="31">
        <v>0</v>
      </c>
      <c r="G21" s="25"/>
    </row>
    <row r="22" spans="1:7" ht="53.25" customHeight="1">
      <c r="A22" s="15">
        <f t="shared" si="1"/>
        <v>15</v>
      </c>
      <c r="B22" s="15" t="s">
        <v>37</v>
      </c>
      <c r="C22" s="34">
        <v>1946.4</v>
      </c>
      <c r="D22" s="34">
        <v>2189.35</v>
      </c>
      <c r="E22" s="34">
        <v>2175.2910000000002</v>
      </c>
      <c r="F22" s="31">
        <f>E22/D22*100</f>
        <v>99.357845936008417</v>
      </c>
      <c r="G22" s="25"/>
    </row>
    <row r="23" spans="1:7" ht="86.25" customHeight="1">
      <c r="A23" s="15">
        <f t="shared" si="1"/>
        <v>16</v>
      </c>
      <c r="B23" s="15" t="s">
        <v>38</v>
      </c>
      <c r="C23" s="34">
        <v>1634.8</v>
      </c>
      <c r="D23" s="34">
        <v>1267</v>
      </c>
      <c r="E23" s="34">
        <v>1267</v>
      </c>
      <c r="F23" s="31">
        <f>E23/D23*100</f>
        <v>100</v>
      </c>
      <c r="G23" s="25"/>
    </row>
    <row r="24" spans="1:7" ht="104.25" customHeight="1">
      <c r="A24" s="15">
        <f t="shared" si="1"/>
        <v>17</v>
      </c>
      <c r="B24" s="15" t="s">
        <v>39</v>
      </c>
      <c r="C24" s="34">
        <v>21566.400000000001</v>
      </c>
      <c r="D24" s="34">
        <v>23290.3</v>
      </c>
      <c r="E24" s="34">
        <v>23290.3</v>
      </c>
      <c r="F24" s="31">
        <f>E24/D24*100</f>
        <v>100</v>
      </c>
      <c r="G24" s="25"/>
    </row>
    <row r="25" spans="1:7" ht="31.5">
      <c r="A25" s="26">
        <f t="shared" si="1"/>
        <v>18</v>
      </c>
      <c r="B25" s="43" t="s">
        <v>43</v>
      </c>
      <c r="C25" s="35">
        <v>0</v>
      </c>
      <c r="D25" s="35">
        <v>0</v>
      </c>
      <c r="E25" s="35">
        <v>0</v>
      </c>
      <c r="F25" s="29">
        <v>0</v>
      </c>
      <c r="G25" s="25"/>
    </row>
    <row r="26" spans="1:7" ht="77.25" customHeight="1">
      <c r="A26" s="15">
        <f t="shared" si="1"/>
        <v>19</v>
      </c>
      <c r="B26" s="15" t="s">
        <v>41</v>
      </c>
      <c r="C26" s="34">
        <v>10</v>
      </c>
      <c r="D26" s="34">
        <v>30</v>
      </c>
      <c r="E26" s="34">
        <v>29.995000000000001</v>
      </c>
      <c r="F26" s="31">
        <f>E26/D26*100</f>
        <v>99.983333333333334</v>
      </c>
      <c r="G26" s="25"/>
    </row>
    <row r="27" spans="1:7" ht="89.25" customHeight="1">
      <c r="A27" s="15">
        <f t="shared" si="1"/>
        <v>20</v>
      </c>
      <c r="B27" s="15" t="s">
        <v>42</v>
      </c>
      <c r="C27" s="34">
        <v>258.39999999999998</v>
      </c>
      <c r="D27" s="34">
        <v>258.39999999999998</v>
      </c>
      <c r="E27" s="34">
        <v>110.571</v>
      </c>
      <c r="F27" s="31">
        <f>E27/D27*100</f>
        <v>42.790634674922607</v>
      </c>
      <c r="G27" s="25"/>
    </row>
    <row r="28" spans="1:7" ht="89.25" customHeight="1">
      <c r="A28" s="15">
        <v>21</v>
      </c>
      <c r="B28" s="22" t="s">
        <v>48</v>
      </c>
      <c r="C28" s="34">
        <v>0</v>
      </c>
      <c r="D28" s="34">
        <v>0</v>
      </c>
      <c r="E28" s="34">
        <v>0</v>
      </c>
      <c r="F28" s="31">
        <v>0</v>
      </c>
      <c r="G28" s="25"/>
    </row>
    <row r="29" spans="1:7" s="52" customFormat="1" ht="89.25" customHeight="1">
      <c r="A29" s="15">
        <v>22</v>
      </c>
      <c r="B29" s="15" t="s">
        <v>45</v>
      </c>
      <c r="C29" s="34">
        <v>414.8</v>
      </c>
      <c r="D29" s="34">
        <v>414.8</v>
      </c>
      <c r="E29" s="34">
        <v>414.8</v>
      </c>
      <c r="F29" s="31">
        <f>E29/D29*100</f>
        <v>100</v>
      </c>
      <c r="G29" s="51"/>
    </row>
    <row r="30" spans="1:7" ht="89.25" customHeight="1">
      <c r="A30" s="15">
        <v>23</v>
      </c>
      <c r="B30" s="22" t="s">
        <v>62</v>
      </c>
      <c r="C30" s="48">
        <v>0</v>
      </c>
      <c r="D30" s="48">
        <v>0</v>
      </c>
      <c r="E30" s="48">
        <v>0</v>
      </c>
      <c r="F30" s="31">
        <v>0</v>
      </c>
      <c r="G30" s="49"/>
    </row>
    <row r="31" spans="1:7" ht="18.75">
      <c r="A31" s="36"/>
      <c r="B31" s="37" t="s">
        <v>5</v>
      </c>
      <c r="C31" s="38">
        <f>C8+C9+C10+C11+C12+C13+C14+C15+C16+C17+C18+C19+C20+C21+C22+C23+C24+C25+C26+C27+C28+C29+C30</f>
        <v>362125.4</v>
      </c>
      <c r="D31" s="38">
        <f>D8+D9+D10+D11+D12+D13+D14+D15+D16+D17+D18+D19+D20+D21+D22+D23+D24+D25+D26+D27+D28+D29+D30</f>
        <v>424515.19909999997</v>
      </c>
      <c r="E31" s="38">
        <f>E8+E9+E10+E11+E12+E13+E14+E15+E16+E17+E18+E19+E20+E21+E22+E23+E24+E25+E26+E27+E28+E29+E30</f>
        <v>420371.63000000006</v>
      </c>
      <c r="F31" s="39">
        <f>E31/D31*100</f>
        <v>99.023929152882033</v>
      </c>
      <c r="G31" s="50"/>
    </row>
  </sheetData>
  <mergeCells count="8">
    <mergeCell ref="A1:F1"/>
    <mergeCell ref="A4:F4"/>
    <mergeCell ref="E2:F2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61" fitToHeight="2" orientation="portrait" r:id="rId1"/>
  <rowBreaks count="2" manualBreakCount="2">
    <brk id="16" max="7" man="1"/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39997558519241921"/>
    <pageSetUpPr fitToPage="1"/>
  </sheetPr>
  <dimension ref="A2:M35"/>
  <sheetViews>
    <sheetView zoomScale="80" zoomScaleNormal="80" workbookViewId="0">
      <pane ySplit="1" topLeftCell="A2" activePane="bottomLeft" state="frozen"/>
      <selection pane="bottomLeft" activeCell="A13" sqref="A13:XFD35"/>
    </sheetView>
  </sheetViews>
  <sheetFormatPr defaultRowHeight="15"/>
  <cols>
    <col min="1" max="1" width="5" style="6" customWidth="1"/>
    <col min="2" max="2" width="26.7109375" style="6" customWidth="1"/>
    <col min="3" max="3" width="10.5703125" style="6" customWidth="1"/>
    <col min="4" max="4" width="14.5703125" style="6" customWidth="1"/>
    <col min="5" max="6" width="13.7109375" style="6" customWidth="1"/>
    <col min="7" max="8" width="14.140625" style="6" customWidth="1"/>
    <col min="9" max="9" width="21.5703125" style="6" customWidth="1"/>
    <col min="10" max="11" width="17.5703125" style="6" customWidth="1"/>
    <col min="12" max="12" width="10.85546875" style="6" customWidth="1"/>
    <col min="13" max="13" width="16" style="6" customWidth="1"/>
    <col min="14" max="16384" width="9.140625" style="6"/>
  </cols>
  <sheetData>
    <row r="2" spans="1:13" ht="111.75" customHeight="1">
      <c r="J2" s="73" t="s">
        <v>72</v>
      </c>
      <c r="K2" s="73"/>
      <c r="L2" s="78"/>
      <c r="M2" s="78"/>
    </row>
    <row r="4" spans="1:13" ht="18.75">
      <c r="A4" s="79" t="s">
        <v>73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3">
      <c r="A5"/>
    </row>
    <row r="6" spans="1:13" ht="37.5" customHeight="1">
      <c r="A6" s="75" t="s">
        <v>6</v>
      </c>
      <c r="B6" s="74" t="s">
        <v>7</v>
      </c>
      <c r="C6" s="74" t="s">
        <v>8</v>
      </c>
      <c r="D6" s="74" t="s">
        <v>49</v>
      </c>
      <c r="E6" s="74" t="s">
        <v>51</v>
      </c>
      <c r="F6" s="74"/>
      <c r="G6" s="74"/>
      <c r="H6" s="80" t="s">
        <v>17</v>
      </c>
      <c r="I6" s="81"/>
      <c r="J6" s="82"/>
      <c r="K6" s="75" t="s">
        <v>58</v>
      </c>
      <c r="L6" s="74" t="s">
        <v>10</v>
      </c>
      <c r="M6" s="74" t="s">
        <v>9</v>
      </c>
    </row>
    <row r="7" spans="1:13" ht="15.75" customHeight="1">
      <c r="A7" s="76"/>
      <c r="B7" s="74"/>
      <c r="C7" s="74"/>
      <c r="D7" s="74"/>
      <c r="E7" s="74"/>
      <c r="F7" s="74"/>
      <c r="G7" s="74"/>
      <c r="H7" s="83"/>
      <c r="I7" s="84"/>
      <c r="J7" s="85"/>
      <c r="K7" s="76"/>
      <c r="L7" s="74"/>
      <c r="M7" s="74"/>
    </row>
    <row r="8" spans="1:13" ht="15.75" customHeight="1">
      <c r="A8" s="76"/>
      <c r="B8" s="74"/>
      <c r="C8" s="74"/>
      <c r="D8" s="74"/>
      <c r="E8" s="74"/>
      <c r="F8" s="74"/>
      <c r="G8" s="74"/>
      <c r="H8" s="83"/>
      <c r="I8" s="84"/>
      <c r="J8" s="85"/>
      <c r="K8" s="76"/>
      <c r="L8" s="74"/>
      <c r="M8" s="74"/>
    </row>
    <row r="9" spans="1:13" ht="180.75" customHeight="1">
      <c r="A9" s="76"/>
      <c r="B9" s="74"/>
      <c r="C9" s="74"/>
      <c r="D9" s="74"/>
      <c r="E9" s="74"/>
      <c r="F9" s="74"/>
      <c r="G9" s="74"/>
      <c r="H9" s="86"/>
      <c r="I9" s="87"/>
      <c r="J9" s="88"/>
      <c r="K9" s="76"/>
      <c r="L9" s="74"/>
      <c r="M9" s="74"/>
    </row>
    <row r="10" spans="1:13" ht="239.25" customHeight="1">
      <c r="A10" s="76"/>
      <c r="B10" s="74"/>
      <c r="C10" s="74"/>
      <c r="D10" s="75" t="s">
        <v>50</v>
      </c>
      <c r="E10" s="74" t="s">
        <v>52</v>
      </c>
      <c r="F10" s="40" t="s">
        <v>53</v>
      </c>
      <c r="G10" s="75" t="s">
        <v>54</v>
      </c>
      <c r="H10" s="40" t="s">
        <v>55</v>
      </c>
      <c r="I10" s="75" t="s">
        <v>56</v>
      </c>
      <c r="J10" s="74" t="s">
        <v>57</v>
      </c>
      <c r="K10" s="76"/>
      <c r="L10" s="74"/>
      <c r="M10" s="74"/>
    </row>
    <row r="11" spans="1:13" ht="15.75">
      <c r="A11" s="76"/>
      <c r="B11" s="74"/>
      <c r="C11" s="74"/>
      <c r="D11" s="76"/>
      <c r="E11" s="74"/>
      <c r="F11" s="41"/>
      <c r="G11" s="76"/>
      <c r="H11" s="41"/>
      <c r="I11" s="76"/>
      <c r="J11" s="74"/>
      <c r="K11" s="76"/>
      <c r="L11" s="74"/>
      <c r="M11" s="74"/>
    </row>
    <row r="12" spans="1:13" ht="31.5" customHeight="1">
      <c r="A12" s="77"/>
      <c r="B12" s="74"/>
      <c r="C12" s="74"/>
      <c r="D12" s="77"/>
      <c r="E12" s="74"/>
      <c r="F12" s="42"/>
      <c r="G12" s="77"/>
      <c r="H12" s="42"/>
      <c r="I12" s="77"/>
      <c r="J12" s="74"/>
      <c r="K12" s="77"/>
      <c r="L12" s="74"/>
      <c r="M12" s="74"/>
    </row>
    <row r="13" spans="1:13" s="59" customFormat="1" ht="142.5" customHeight="1">
      <c r="A13" s="60">
        <v>1</v>
      </c>
      <c r="B13" s="15" t="s">
        <v>34</v>
      </c>
      <c r="C13" s="15"/>
      <c r="D13" s="15">
        <v>40</v>
      </c>
      <c r="E13" s="15">
        <v>0</v>
      </c>
      <c r="F13" s="15">
        <v>29.67</v>
      </c>
      <c r="G13" s="15">
        <v>0</v>
      </c>
      <c r="H13" s="15">
        <v>10</v>
      </c>
      <c r="I13" s="15">
        <v>13</v>
      </c>
      <c r="J13" s="17">
        <v>4</v>
      </c>
      <c r="K13" s="17">
        <v>3</v>
      </c>
      <c r="L13" s="44">
        <f>D13+E13+F13+G13+H13+I13+J13+K13</f>
        <v>99.67</v>
      </c>
      <c r="M13" s="15" t="s">
        <v>18</v>
      </c>
    </row>
    <row r="14" spans="1:13" s="59" customFormat="1" ht="131.25" customHeight="1">
      <c r="A14" s="60">
        <v>2</v>
      </c>
      <c r="B14" s="15" t="s">
        <v>59</v>
      </c>
      <c r="C14" s="15"/>
      <c r="D14" s="15">
        <v>39.24</v>
      </c>
      <c r="E14" s="15">
        <v>30</v>
      </c>
      <c r="F14" s="15">
        <v>0</v>
      </c>
      <c r="G14" s="15">
        <v>0</v>
      </c>
      <c r="H14" s="15">
        <v>10</v>
      </c>
      <c r="I14" s="15">
        <v>13</v>
      </c>
      <c r="J14" s="17">
        <v>4</v>
      </c>
      <c r="K14" s="17">
        <v>3</v>
      </c>
      <c r="L14" s="44">
        <f>D14+E14+F14+G14+H14+I14+J14+K14</f>
        <v>99.240000000000009</v>
      </c>
      <c r="M14" s="15" t="s">
        <v>18</v>
      </c>
    </row>
    <row r="15" spans="1:13" s="59" customFormat="1" ht="94.5">
      <c r="A15" s="60">
        <v>3</v>
      </c>
      <c r="B15" s="15" t="s">
        <v>44</v>
      </c>
      <c r="C15" s="15"/>
      <c r="D15" s="15">
        <v>32</v>
      </c>
      <c r="E15" s="15">
        <v>0</v>
      </c>
      <c r="F15" s="15">
        <v>30</v>
      </c>
      <c r="G15" s="18">
        <v>0</v>
      </c>
      <c r="H15" s="18">
        <v>10</v>
      </c>
      <c r="I15" s="15">
        <v>13</v>
      </c>
      <c r="J15" s="17">
        <v>4</v>
      </c>
      <c r="K15" s="17">
        <v>3</v>
      </c>
      <c r="L15" s="44">
        <f t="shared" ref="L15:L35" si="0">D15+E15+F15+G15+H15+I15+J15+K15</f>
        <v>92</v>
      </c>
      <c r="M15" s="15" t="s">
        <v>18</v>
      </c>
    </row>
    <row r="16" spans="1:13" s="59" customFormat="1" ht="94.5">
      <c r="A16" s="60">
        <v>4</v>
      </c>
      <c r="B16" s="15" t="s">
        <v>61</v>
      </c>
      <c r="C16" s="15"/>
      <c r="D16" s="15">
        <v>31</v>
      </c>
      <c r="E16" s="15">
        <v>8</v>
      </c>
      <c r="F16" s="15">
        <v>22</v>
      </c>
      <c r="G16" s="15">
        <v>0</v>
      </c>
      <c r="H16" s="15">
        <v>10</v>
      </c>
      <c r="I16" s="15">
        <v>13</v>
      </c>
      <c r="J16" s="17">
        <v>4</v>
      </c>
      <c r="K16" s="17">
        <v>3</v>
      </c>
      <c r="L16" s="44">
        <f t="shared" si="0"/>
        <v>91</v>
      </c>
      <c r="M16" s="15" t="s">
        <v>18</v>
      </c>
    </row>
    <row r="17" spans="1:13" s="59" customFormat="1" ht="120" customHeight="1">
      <c r="A17" s="60">
        <v>5</v>
      </c>
      <c r="B17" s="15" t="s">
        <v>39</v>
      </c>
      <c r="C17" s="15"/>
      <c r="D17" s="15">
        <v>29.32</v>
      </c>
      <c r="E17" s="15">
        <v>8</v>
      </c>
      <c r="F17" s="15">
        <v>22</v>
      </c>
      <c r="G17" s="15">
        <v>0</v>
      </c>
      <c r="H17" s="15">
        <v>10</v>
      </c>
      <c r="I17" s="15">
        <v>13</v>
      </c>
      <c r="J17" s="17">
        <v>4</v>
      </c>
      <c r="K17" s="17">
        <v>3</v>
      </c>
      <c r="L17" s="44">
        <f t="shared" si="0"/>
        <v>89.32</v>
      </c>
      <c r="M17" s="15" t="s">
        <v>18</v>
      </c>
    </row>
    <row r="18" spans="1:13" s="59" customFormat="1" ht="136.5" customHeight="1">
      <c r="A18" s="60">
        <v>6</v>
      </c>
      <c r="B18" s="15" t="s">
        <v>45</v>
      </c>
      <c r="C18" s="15"/>
      <c r="D18" s="15">
        <v>28.8</v>
      </c>
      <c r="E18" s="15">
        <v>0</v>
      </c>
      <c r="F18" s="15">
        <v>30</v>
      </c>
      <c r="G18" s="15">
        <v>0</v>
      </c>
      <c r="H18" s="15">
        <v>10</v>
      </c>
      <c r="I18" s="15">
        <v>13</v>
      </c>
      <c r="J18" s="17">
        <v>4</v>
      </c>
      <c r="K18" s="17">
        <v>3</v>
      </c>
      <c r="L18" s="44">
        <f t="shared" si="0"/>
        <v>88.8</v>
      </c>
      <c r="M18" s="15" t="s">
        <v>18</v>
      </c>
    </row>
    <row r="19" spans="1:13" s="59" customFormat="1" ht="94.5">
      <c r="A19" s="60">
        <v>7</v>
      </c>
      <c r="B19" s="15" t="s">
        <v>32</v>
      </c>
      <c r="C19" s="15"/>
      <c r="D19" s="15">
        <v>27.76</v>
      </c>
      <c r="E19" s="15">
        <v>8</v>
      </c>
      <c r="F19" s="15">
        <v>21.92</v>
      </c>
      <c r="G19" s="15">
        <v>0</v>
      </c>
      <c r="H19" s="15">
        <v>10</v>
      </c>
      <c r="I19" s="15">
        <v>13</v>
      </c>
      <c r="J19" s="17">
        <v>4</v>
      </c>
      <c r="K19" s="17">
        <v>3</v>
      </c>
      <c r="L19" s="44">
        <f>D19+E19+F19+G19+H19+I19+J19+K19</f>
        <v>87.68</v>
      </c>
      <c r="M19" s="15" t="s">
        <v>18</v>
      </c>
    </row>
    <row r="20" spans="1:13" s="59" customFormat="1" ht="110.25">
      <c r="A20" s="15">
        <v>8</v>
      </c>
      <c r="B20" s="15" t="s">
        <v>40</v>
      </c>
      <c r="C20" s="15"/>
      <c r="D20" s="22">
        <v>27.2</v>
      </c>
      <c r="E20" s="22">
        <v>8</v>
      </c>
      <c r="F20" s="22">
        <v>22</v>
      </c>
      <c r="G20" s="22">
        <v>0</v>
      </c>
      <c r="H20" s="22">
        <v>10</v>
      </c>
      <c r="I20" s="22">
        <v>13</v>
      </c>
      <c r="J20" s="58">
        <v>4</v>
      </c>
      <c r="K20" s="58">
        <v>3</v>
      </c>
      <c r="L20" s="44">
        <f>D20+E20+F20+G20+H20+I20+J20+K20</f>
        <v>87.2</v>
      </c>
      <c r="M20" s="15" t="s">
        <v>18</v>
      </c>
    </row>
    <row r="21" spans="1:13" s="59" customFormat="1" ht="94.5">
      <c r="A21" s="15">
        <v>9</v>
      </c>
      <c r="B21" s="15" t="s">
        <v>27</v>
      </c>
      <c r="C21" s="15"/>
      <c r="D21" s="22">
        <v>27.2</v>
      </c>
      <c r="E21" s="22">
        <v>7.95</v>
      </c>
      <c r="F21" s="22">
        <v>21.96</v>
      </c>
      <c r="G21" s="22">
        <v>0</v>
      </c>
      <c r="H21" s="22">
        <v>10</v>
      </c>
      <c r="I21" s="22">
        <v>13</v>
      </c>
      <c r="J21" s="58">
        <v>4</v>
      </c>
      <c r="K21" s="58">
        <v>3</v>
      </c>
      <c r="L21" s="44">
        <f>D21+E21+F21+G21+H21+I21+J21+K21</f>
        <v>87.11</v>
      </c>
      <c r="M21" s="15" t="s">
        <v>18</v>
      </c>
    </row>
    <row r="22" spans="1:13" s="59" customFormat="1" ht="94.5">
      <c r="A22" s="15">
        <v>10</v>
      </c>
      <c r="B22" s="22" t="s">
        <v>35</v>
      </c>
      <c r="C22" s="15"/>
      <c r="D22" s="15">
        <v>26.52</v>
      </c>
      <c r="E22" s="15">
        <v>8</v>
      </c>
      <c r="F22" s="15">
        <v>21.98</v>
      </c>
      <c r="G22" s="15">
        <v>0</v>
      </c>
      <c r="H22" s="15">
        <v>10</v>
      </c>
      <c r="I22" s="15">
        <v>13</v>
      </c>
      <c r="J22" s="17">
        <v>4</v>
      </c>
      <c r="K22" s="17">
        <v>3</v>
      </c>
      <c r="L22" s="44">
        <f t="shared" si="0"/>
        <v>86.5</v>
      </c>
      <c r="M22" s="15" t="s">
        <v>18</v>
      </c>
    </row>
    <row r="23" spans="1:13" s="59" customFormat="1" ht="94.5">
      <c r="A23" s="15">
        <v>11</v>
      </c>
      <c r="B23" s="15" t="s">
        <v>41</v>
      </c>
      <c r="C23" s="15"/>
      <c r="D23" s="15">
        <v>26.16</v>
      </c>
      <c r="E23" s="15">
        <v>30</v>
      </c>
      <c r="F23" s="15">
        <v>0</v>
      </c>
      <c r="G23" s="15">
        <v>0</v>
      </c>
      <c r="H23" s="15">
        <v>10</v>
      </c>
      <c r="I23" s="15">
        <v>13</v>
      </c>
      <c r="J23" s="17">
        <v>4</v>
      </c>
      <c r="K23" s="17">
        <v>3</v>
      </c>
      <c r="L23" s="44">
        <f t="shared" si="0"/>
        <v>86.16</v>
      </c>
      <c r="M23" s="15" t="s">
        <v>18</v>
      </c>
    </row>
    <row r="24" spans="1:13" s="59" customFormat="1" ht="94.5">
      <c r="A24" s="15">
        <v>12</v>
      </c>
      <c r="B24" s="22" t="s">
        <v>63</v>
      </c>
      <c r="C24" s="15"/>
      <c r="D24" s="15">
        <v>26.28</v>
      </c>
      <c r="E24" s="15">
        <v>0</v>
      </c>
      <c r="F24" s="15">
        <v>29.82</v>
      </c>
      <c r="G24" s="15">
        <v>0</v>
      </c>
      <c r="H24" s="15">
        <v>10</v>
      </c>
      <c r="I24" s="15">
        <v>13</v>
      </c>
      <c r="J24" s="17">
        <v>4</v>
      </c>
      <c r="K24" s="17">
        <v>3</v>
      </c>
      <c r="L24" s="44">
        <f t="shared" si="0"/>
        <v>86.1</v>
      </c>
      <c r="M24" s="15" t="s">
        <v>18</v>
      </c>
    </row>
    <row r="25" spans="1:13" s="59" customFormat="1" ht="100.5" customHeight="1">
      <c r="A25" s="15">
        <v>13</v>
      </c>
      <c r="B25" s="15" t="s">
        <v>30</v>
      </c>
      <c r="C25" s="15"/>
      <c r="D25" s="15">
        <v>25.6</v>
      </c>
      <c r="E25" s="15">
        <v>7.99</v>
      </c>
      <c r="F25" s="15">
        <v>21.74</v>
      </c>
      <c r="G25" s="15">
        <v>0</v>
      </c>
      <c r="H25" s="15">
        <v>10</v>
      </c>
      <c r="I25" s="15">
        <v>13</v>
      </c>
      <c r="J25" s="17">
        <v>4</v>
      </c>
      <c r="K25" s="17">
        <v>3</v>
      </c>
      <c r="L25" s="44">
        <f>D25+E25+F25+G25+H25+I25+J25+K25</f>
        <v>85.33</v>
      </c>
      <c r="M25" s="15" t="s">
        <v>18</v>
      </c>
    </row>
    <row r="26" spans="1:13" s="59" customFormat="1" ht="94.5">
      <c r="A26" s="15">
        <v>14</v>
      </c>
      <c r="B26" s="15" t="s">
        <v>29</v>
      </c>
      <c r="C26" s="15"/>
      <c r="D26" s="15">
        <v>25.32</v>
      </c>
      <c r="E26" s="15">
        <v>0</v>
      </c>
      <c r="F26" s="15">
        <v>30</v>
      </c>
      <c r="G26" s="15">
        <v>0</v>
      </c>
      <c r="H26" s="15">
        <v>10</v>
      </c>
      <c r="I26" s="15">
        <v>13</v>
      </c>
      <c r="J26" s="17">
        <v>4</v>
      </c>
      <c r="K26" s="17">
        <v>3</v>
      </c>
      <c r="L26" s="44">
        <f t="shared" si="0"/>
        <v>85.32</v>
      </c>
      <c r="M26" s="15" t="s">
        <v>18</v>
      </c>
    </row>
    <row r="27" spans="1:13" s="59" customFormat="1" ht="102" customHeight="1">
      <c r="A27" s="15">
        <v>15</v>
      </c>
      <c r="B27" s="15" t="s">
        <v>33</v>
      </c>
      <c r="C27" s="15"/>
      <c r="D27" s="15">
        <v>24.2</v>
      </c>
      <c r="E27" s="15">
        <v>29.97</v>
      </c>
      <c r="F27" s="15">
        <v>0</v>
      </c>
      <c r="G27" s="15">
        <v>0</v>
      </c>
      <c r="H27" s="15">
        <v>10</v>
      </c>
      <c r="I27" s="15">
        <v>13</v>
      </c>
      <c r="J27" s="17">
        <v>4</v>
      </c>
      <c r="K27" s="17">
        <v>3</v>
      </c>
      <c r="L27" s="44">
        <f>D27+E27+F27+G27+H27+I27+J27+K27</f>
        <v>84.17</v>
      </c>
      <c r="M27" s="15" t="s">
        <v>18</v>
      </c>
    </row>
    <row r="28" spans="1:13" s="59" customFormat="1" ht="106.5" customHeight="1">
      <c r="A28" s="15">
        <v>16</v>
      </c>
      <c r="B28" s="15" t="s">
        <v>31</v>
      </c>
      <c r="C28" s="15"/>
      <c r="D28" s="15">
        <v>24.68</v>
      </c>
      <c r="E28" s="15">
        <v>29.32</v>
      </c>
      <c r="F28" s="15">
        <v>0</v>
      </c>
      <c r="G28" s="15">
        <v>0</v>
      </c>
      <c r="H28" s="15">
        <v>10</v>
      </c>
      <c r="I28" s="15">
        <v>13</v>
      </c>
      <c r="J28" s="17">
        <v>4</v>
      </c>
      <c r="K28" s="17">
        <v>3</v>
      </c>
      <c r="L28" s="44">
        <f t="shared" si="0"/>
        <v>84</v>
      </c>
      <c r="M28" s="15" t="s">
        <v>18</v>
      </c>
    </row>
    <row r="29" spans="1:13" s="59" customFormat="1" ht="105" customHeight="1">
      <c r="A29" s="15">
        <v>17</v>
      </c>
      <c r="B29" s="15" t="s">
        <v>64</v>
      </c>
      <c r="C29" s="15"/>
      <c r="D29" s="15">
        <v>23.92</v>
      </c>
      <c r="E29" s="15">
        <v>7.97</v>
      </c>
      <c r="F29" s="15">
        <v>21.23</v>
      </c>
      <c r="G29" s="15">
        <v>0</v>
      </c>
      <c r="H29" s="15">
        <v>10</v>
      </c>
      <c r="I29" s="15">
        <v>13</v>
      </c>
      <c r="J29" s="17">
        <v>4</v>
      </c>
      <c r="K29" s="17">
        <v>3</v>
      </c>
      <c r="L29" s="44">
        <f t="shared" si="0"/>
        <v>83.12</v>
      </c>
      <c r="M29" s="15" t="s">
        <v>18</v>
      </c>
    </row>
    <row r="30" spans="1:13" s="59" customFormat="1" ht="110.25">
      <c r="A30" s="15">
        <v>18</v>
      </c>
      <c r="B30" s="15" t="s">
        <v>42</v>
      </c>
      <c r="C30" s="15"/>
      <c r="D30" s="15">
        <v>28</v>
      </c>
      <c r="E30" s="15">
        <v>0</v>
      </c>
      <c r="F30" s="15">
        <v>12</v>
      </c>
      <c r="G30" s="15">
        <v>0</v>
      </c>
      <c r="H30" s="15">
        <v>10</v>
      </c>
      <c r="I30" s="15">
        <v>13</v>
      </c>
      <c r="J30" s="17">
        <v>4</v>
      </c>
      <c r="K30" s="17">
        <v>3</v>
      </c>
      <c r="L30" s="44">
        <f t="shared" si="0"/>
        <v>70</v>
      </c>
      <c r="M30" s="15" t="s">
        <v>19</v>
      </c>
    </row>
    <row r="31" spans="1:13" s="59" customFormat="1" ht="114.75" customHeight="1">
      <c r="A31" s="15">
        <v>19</v>
      </c>
      <c r="B31" s="22" t="s">
        <v>43</v>
      </c>
      <c r="C31" s="15"/>
      <c r="D31" s="15">
        <v>32</v>
      </c>
      <c r="E31" s="15">
        <v>0</v>
      </c>
      <c r="F31" s="15">
        <v>0</v>
      </c>
      <c r="G31" s="15">
        <v>0</v>
      </c>
      <c r="H31" s="15">
        <v>9.41</v>
      </c>
      <c r="I31" s="15">
        <v>13</v>
      </c>
      <c r="J31" s="17">
        <v>4</v>
      </c>
      <c r="K31" s="17">
        <v>3</v>
      </c>
      <c r="L31" s="44">
        <f>D31+E31+F31+G31+H31+I31+J31+K31</f>
        <v>61.41</v>
      </c>
      <c r="M31" s="15" t="s">
        <v>19</v>
      </c>
    </row>
    <row r="32" spans="1:13" s="59" customFormat="1" ht="114.75" customHeight="1">
      <c r="A32" s="15">
        <v>20</v>
      </c>
      <c r="B32" s="22" t="s">
        <v>48</v>
      </c>
      <c r="C32" s="15"/>
      <c r="D32" s="15">
        <v>31.52</v>
      </c>
      <c r="E32" s="15">
        <v>0</v>
      </c>
      <c r="F32" s="15">
        <v>0</v>
      </c>
      <c r="G32" s="15">
        <v>0</v>
      </c>
      <c r="H32" s="15">
        <v>10</v>
      </c>
      <c r="I32" s="15">
        <v>13</v>
      </c>
      <c r="J32" s="17">
        <v>4</v>
      </c>
      <c r="K32" s="17">
        <v>3</v>
      </c>
      <c r="L32" s="44">
        <f>D32+E32+F32+G32+H32+I32+J32+K32</f>
        <v>61.519999999999996</v>
      </c>
      <c r="M32" s="15" t="s">
        <v>19</v>
      </c>
    </row>
    <row r="33" spans="1:13" s="59" customFormat="1" ht="94.5">
      <c r="A33" s="15">
        <v>21</v>
      </c>
      <c r="B33" s="22" t="s">
        <v>62</v>
      </c>
      <c r="C33" s="15"/>
      <c r="D33" s="15">
        <v>27.2</v>
      </c>
      <c r="E33" s="15">
        <v>0</v>
      </c>
      <c r="F33" s="15">
        <v>0</v>
      </c>
      <c r="G33" s="15">
        <v>0</v>
      </c>
      <c r="H33" s="15">
        <v>10</v>
      </c>
      <c r="I33" s="15">
        <v>13</v>
      </c>
      <c r="J33" s="17">
        <v>4</v>
      </c>
      <c r="K33" s="17">
        <v>3</v>
      </c>
      <c r="L33" s="44">
        <f t="shared" si="0"/>
        <v>57.2</v>
      </c>
      <c r="M33" s="19" t="s">
        <v>25</v>
      </c>
    </row>
    <row r="34" spans="1:13" s="59" customFormat="1" ht="94.5">
      <c r="A34" s="15">
        <v>22</v>
      </c>
      <c r="B34" s="22" t="s">
        <v>36</v>
      </c>
      <c r="C34" s="15"/>
      <c r="D34" s="15">
        <v>23.6</v>
      </c>
      <c r="E34" s="15">
        <v>0</v>
      </c>
      <c r="F34" s="15">
        <v>0</v>
      </c>
      <c r="G34" s="15">
        <v>0</v>
      </c>
      <c r="H34" s="15">
        <v>9.1</v>
      </c>
      <c r="I34" s="15">
        <v>13</v>
      </c>
      <c r="J34" s="17">
        <v>4</v>
      </c>
      <c r="K34" s="17">
        <v>3</v>
      </c>
      <c r="L34" s="44">
        <f t="shared" si="0"/>
        <v>52.7</v>
      </c>
      <c r="M34" s="19" t="s">
        <v>25</v>
      </c>
    </row>
    <row r="35" spans="1:13" s="59" customFormat="1" ht="94.5">
      <c r="A35" s="15">
        <v>23</v>
      </c>
      <c r="B35" s="61" t="s">
        <v>46</v>
      </c>
      <c r="C35" s="15"/>
      <c r="D35" s="15">
        <v>18.399999999999999</v>
      </c>
      <c r="E35" s="15">
        <v>0</v>
      </c>
      <c r="F35" s="15">
        <v>0</v>
      </c>
      <c r="G35" s="15">
        <v>0</v>
      </c>
      <c r="H35" s="15">
        <v>10</v>
      </c>
      <c r="I35" s="15">
        <v>13</v>
      </c>
      <c r="J35" s="17">
        <v>4</v>
      </c>
      <c r="K35" s="17">
        <v>3</v>
      </c>
      <c r="L35" s="44">
        <f t="shared" si="0"/>
        <v>48.4</v>
      </c>
      <c r="M35" s="19" t="s">
        <v>25</v>
      </c>
    </row>
  </sheetData>
  <mergeCells count="16">
    <mergeCell ref="K6:K12"/>
    <mergeCell ref="J2:M2"/>
    <mergeCell ref="L6:L12"/>
    <mergeCell ref="M6:M12"/>
    <mergeCell ref="D10:D12"/>
    <mergeCell ref="G10:G12"/>
    <mergeCell ref="I10:I12"/>
    <mergeCell ref="A4:M4"/>
    <mergeCell ref="D6:D9"/>
    <mergeCell ref="E6:G9"/>
    <mergeCell ref="E10:E12"/>
    <mergeCell ref="A6:A12"/>
    <mergeCell ref="B6:B12"/>
    <mergeCell ref="C6:C12"/>
    <mergeCell ref="J10:J12"/>
    <mergeCell ref="H6:J9"/>
  </mergeCells>
  <pageMargins left="0.31496062992125984" right="0.11811023622047245" top="0.74803149606299213" bottom="0.74803149606299213" header="0.31496062992125984" footer="0.31496062992125984"/>
  <pageSetup paperSize="9" scale="50" fitToHeight="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2:C34"/>
  <sheetViews>
    <sheetView zoomScale="80" zoomScaleNormal="80" workbookViewId="0">
      <selection activeCell="B10" sqref="B10"/>
    </sheetView>
  </sheetViews>
  <sheetFormatPr defaultRowHeight="18.75"/>
  <cols>
    <col min="1" max="1" width="5.5703125" style="4" customWidth="1"/>
    <col min="2" max="2" width="102" customWidth="1"/>
    <col min="3" max="3" width="19" style="10" customWidth="1"/>
  </cols>
  <sheetData>
    <row r="2" spans="1:3" ht="96.75" customHeight="1">
      <c r="B2" s="90" t="s">
        <v>74</v>
      </c>
      <c r="C2" s="90"/>
    </row>
    <row r="4" spans="1:3">
      <c r="A4" s="89" t="s">
        <v>11</v>
      </c>
      <c r="B4" s="89"/>
      <c r="C4" s="89"/>
    </row>
    <row r="5" spans="1:3">
      <c r="A5" s="89" t="s">
        <v>12</v>
      </c>
      <c r="B5" s="89"/>
      <c r="C5" s="89"/>
    </row>
    <row r="6" spans="1:3">
      <c r="A6" s="89" t="s">
        <v>75</v>
      </c>
      <c r="B6" s="89"/>
      <c r="C6" s="89"/>
    </row>
    <row r="7" spans="1:3" ht="19.5" thickBot="1">
      <c r="A7" s="5"/>
    </row>
    <row r="8" spans="1:3" ht="37.5">
      <c r="A8" s="13" t="s">
        <v>13</v>
      </c>
      <c r="B8" s="2" t="s">
        <v>2</v>
      </c>
      <c r="C8" s="11" t="s">
        <v>14</v>
      </c>
    </row>
    <row r="9" spans="1:3" ht="22.5" customHeight="1">
      <c r="A9" s="1"/>
      <c r="B9" s="3" t="s">
        <v>15</v>
      </c>
      <c r="C9" s="12"/>
    </row>
    <row r="10" spans="1:3" ht="43.5" customHeight="1">
      <c r="A10" s="1">
        <v>1</v>
      </c>
      <c r="B10" s="16" t="s">
        <v>34</v>
      </c>
      <c r="C10" s="12">
        <v>99.67</v>
      </c>
    </row>
    <row r="11" spans="1:3" ht="43.5" customHeight="1">
      <c r="A11" s="1">
        <v>2</v>
      </c>
      <c r="B11" s="24" t="s">
        <v>59</v>
      </c>
      <c r="C11" s="12">
        <v>99.24</v>
      </c>
    </row>
    <row r="12" spans="1:3" ht="43.5" customHeight="1">
      <c r="A12" s="1">
        <v>3</v>
      </c>
      <c r="B12" s="16" t="s">
        <v>44</v>
      </c>
      <c r="C12" s="12">
        <v>92</v>
      </c>
    </row>
    <row r="13" spans="1:3" ht="43.5" customHeight="1">
      <c r="A13" s="1">
        <v>4</v>
      </c>
      <c r="B13" s="16" t="s">
        <v>61</v>
      </c>
      <c r="C13" s="12">
        <v>91</v>
      </c>
    </row>
    <row r="14" spans="1:3" ht="43.5" customHeight="1">
      <c r="A14" s="1">
        <v>5</v>
      </c>
      <c r="B14" s="24" t="s">
        <v>39</v>
      </c>
      <c r="C14" s="12">
        <v>89.32</v>
      </c>
    </row>
    <row r="15" spans="1:3" ht="43.5" customHeight="1">
      <c r="A15" s="1">
        <v>6</v>
      </c>
      <c r="B15" s="16" t="s">
        <v>45</v>
      </c>
      <c r="C15" s="12">
        <v>88.8</v>
      </c>
    </row>
    <row r="16" spans="1:3" ht="40.5" customHeight="1">
      <c r="A16" s="1">
        <v>7</v>
      </c>
      <c r="B16" s="16" t="s">
        <v>32</v>
      </c>
      <c r="C16" s="56">
        <v>87.68</v>
      </c>
    </row>
    <row r="17" spans="1:3" ht="40.5" customHeight="1">
      <c r="A17" s="1">
        <v>8</v>
      </c>
      <c r="B17" s="16" t="s">
        <v>40</v>
      </c>
      <c r="C17" s="56">
        <v>87.2</v>
      </c>
    </row>
    <row r="18" spans="1:3" ht="40.5" customHeight="1">
      <c r="A18" s="1">
        <v>9</v>
      </c>
      <c r="B18" s="16" t="s">
        <v>27</v>
      </c>
      <c r="C18" s="56">
        <v>87.11</v>
      </c>
    </row>
    <row r="19" spans="1:3" ht="43.5" customHeight="1">
      <c r="A19" s="15">
        <v>10</v>
      </c>
      <c r="B19" s="23" t="s">
        <v>35</v>
      </c>
      <c r="C19" s="57">
        <v>86.5</v>
      </c>
    </row>
    <row r="20" spans="1:3" ht="43.5" customHeight="1">
      <c r="A20" s="15">
        <v>11</v>
      </c>
      <c r="B20" s="16" t="s">
        <v>41</v>
      </c>
      <c r="C20" s="57">
        <v>86.16</v>
      </c>
    </row>
    <row r="21" spans="1:3" ht="43.5" customHeight="1">
      <c r="A21" s="15">
        <v>12</v>
      </c>
      <c r="B21" s="23" t="s">
        <v>63</v>
      </c>
      <c r="C21" s="57">
        <v>86.1</v>
      </c>
    </row>
    <row r="22" spans="1:3" ht="43.5" customHeight="1">
      <c r="A22" s="15">
        <v>13</v>
      </c>
      <c r="B22" s="16" t="s">
        <v>30</v>
      </c>
      <c r="C22" s="57">
        <v>85.33</v>
      </c>
    </row>
    <row r="23" spans="1:3" ht="43.5" customHeight="1">
      <c r="A23" s="15">
        <v>14</v>
      </c>
      <c r="B23" s="16" t="s">
        <v>29</v>
      </c>
      <c r="C23" s="57">
        <v>85.32</v>
      </c>
    </row>
    <row r="24" spans="1:3" ht="43.5" customHeight="1">
      <c r="A24" s="15">
        <v>15</v>
      </c>
      <c r="B24" s="16" t="s">
        <v>33</v>
      </c>
      <c r="C24" s="57">
        <v>84.17</v>
      </c>
    </row>
    <row r="25" spans="1:3" ht="43.5" customHeight="1">
      <c r="A25" s="15">
        <v>16</v>
      </c>
      <c r="B25" s="16" t="s">
        <v>31</v>
      </c>
      <c r="C25" s="57">
        <v>84</v>
      </c>
    </row>
    <row r="26" spans="1:3" ht="43.5" customHeight="1">
      <c r="A26" s="15">
        <v>17</v>
      </c>
      <c r="B26" s="16" t="s">
        <v>64</v>
      </c>
      <c r="C26" s="57">
        <v>83.12</v>
      </c>
    </row>
    <row r="27" spans="1:3" ht="43.5" customHeight="1">
      <c r="A27" s="15"/>
      <c r="B27" s="20" t="s">
        <v>16</v>
      </c>
      <c r="C27" s="57"/>
    </row>
    <row r="28" spans="1:3" ht="43.5" customHeight="1">
      <c r="A28" s="15">
        <v>18</v>
      </c>
      <c r="B28" s="16" t="s">
        <v>42</v>
      </c>
      <c r="C28" s="57">
        <v>70</v>
      </c>
    </row>
    <row r="29" spans="1:3" ht="43.5" customHeight="1">
      <c r="A29" s="15">
        <v>19</v>
      </c>
      <c r="B29" s="23" t="s">
        <v>43</v>
      </c>
      <c r="C29" s="57">
        <v>61.41</v>
      </c>
    </row>
    <row r="30" spans="1:3" ht="43.5" customHeight="1">
      <c r="A30" s="15">
        <v>20</v>
      </c>
      <c r="B30" s="46" t="s">
        <v>48</v>
      </c>
      <c r="C30" s="57">
        <v>61.52</v>
      </c>
    </row>
    <row r="31" spans="1:3" ht="43.5" customHeight="1">
      <c r="A31" s="15"/>
      <c r="B31" s="20" t="s">
        <v>26</v>
      </c>
      <c r="C31" s="57"/>
    </row>
    <row r="32" spans="1:3" ht="43.5" customHeight="1">
      <c r="A32" s="15">
        <v>21</v>
      </c>
      <c r="B32" s="23" t="s">
        <v>62</v>
      </c>
      <c r="C32" s="57">
        <v>57.2</v>
      </c>
    </row>
    <row r="33" spans="1:3" ht="43.5" customHeight="1">
      <c r="A33" s="15">
        <v>22</v>
      </c>
      <c r="B33" s="23" t="s">
        <v>36</v>
      </c>
      <c r="C33" s="57">
        <v>52.7</v>
      </c>
    </row>
    <row r="34" spans="1:3" ht="43.5" customHeight="1">
      <c r="A34" s="15">
        <v>23</v>
      </c>
      <c r="B34" s="45" t="s">
        <v>46</v>
      </c>
      <c r="C34" s="57">
        <v>48.4</v>
      </c>
    </row>
  </sheetData>
  <sortState ref="A9:C29">
    <sortCondition descending="1" ref="C10"/>
  </sortState>
  <mergeCells count="4">
    <mergeCell ref="A4:C4"/>
    <mergeCell ref="A5:C5"/>
    <mergeCell ref="A6:C6"/>
    <mergeCell ref="B2:C2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K31"/>
  <sheetViews>
    <sheetView tabSelected="1" topLeftCell="A16" zoomScale="77" zoomScaleNormal="77" workbookViewId="0">
      <selection activeCell="E31" sqref="E31"/>
    </sheetView>
  </sheetViews>
  <sheetFormatPr defaultRowHeight="15"/>
  <cols>
    <col min="1" max="1" width="6.7109375" style="6" customWidth="1"/>
    <col min="2" max="2" width="46.42578125" style="6" customWidth="1"/>
    <col min="3" max="3" width="19.42578125" style="6" customWidth="1"/>
    <col min="4" max="6" width="17.85546875" style="6" customWidth="1"/>
    <col min="7" max="8" width="15.85546875" style="6" customWidth="1"/>
    <col min="9" max="9" width="13.85546875" style="6" customWidth="1"/>
    <col min="10" max="16384" width="9.140625" style="6"/>
  </cols>
  <sheetData>
    <row r="1" spans="1:11">
      <c r="A1" s="70" t="s">
        <v>20</v>
      </c>
      <c r="B1" s="71"/>
      <c r="C1" s="71"/>
      <c r="D1" s="71"/>
      <c r="E1" s="71"/>
      <c r="F1" s="71"/>
      <c r="G1" s="71"/>
      <c r="H1" s="71"/>
      <c r="I1" s="71"/>
    </row>
    <row r="2" spans="1:11" ht="99.75" customHeight="1">
      <c r="A2" s="8"/>
      <c r="D2" s="73" t="s">
        <v>65</v>
      </c>
      <c r="E2" s="73"/>
      <c r="F2" s="73"/>
      <c r="G2" s="73"/>
      <c r="H2" s="73"/>
      <c r="I2" s="73"/>
    </row>
    <row r="3" spans="1:11" ht="18.75">
      <c r="A3" s="21"/>
    </row>
    <row r="4" spans="1:11" ht="41.25" customHeight="1">
      <c r="A4" s="72" t="s">
        <v>66</v>
      </c>
      <c r="B4" s="72"/>
      <c r="C4" s="72"/>
      <c r="D4" s="72"/>
      <c r="E4" s="72"/>
      <c r="F4" s="72"/>
      <c r="G4" s="72"/>
      <c r="H4" s="72"/>
      <c r="I4" s="72"/>
    </row>
    <row r="5" spans="1:11" ht="18.75">
      <c r="A5" s="8"/>
    </row>
    <row r="6" spans="1:11" ht="35.25" customHeight="1">
      <c r="A6" s="75" t="s">
        <v>20</v>
      </c>
      <c r="B6" s="74" t="s">
        <v>2</v>
      </c>
      <c r="C6" s="74" t="s">
        <v>67</v>
      </c>
      <c r="D6" s="74" t="s">
        <v>3</v>
      </c>
      <c r="E6" s="92" t="s">
        <v>24</v>
      </c>
      <c r="F6" s="93"/>
      <c r="G6" s="93"/>
      <c r="H6" s="94"/>
      <c r="I6" s="74" t="s">
        <v>4</v>
      </c>
    </row>
    <row r="7" spans="1:11" ht="36" customHeight="1">
      <c r="A7" s="91"/>
      <c r="B7" s="74"/>
      <c r="C7" s="74"/>
      <c r="D7" s="74"/>
      <c r="E7" s="14" t="s">
        <v>21</v>
      </c>
      <c r="F7" s="14" t="s">
        <v>22</v>
      </c>
      <c r="G7" s="14" t="s">
        <v>23</v>
      </c>
      <c r="H7" s="14" t="s">
        <v>60</v>
      </c>
      <c r="I7" s="74"/>
    </row>
    <row r="8" spans="1:11" ht="74.25" customHeight="1">
      <c r="A8" s="53">
        <v>1</v>
      </c>
      <c r="B8" s="47" t="s">
        <v>27</v>
      </c>
      <c r="C8" s="28">
        <v>26288.067999999999</v>
      </c>
      <c r="D8" s="28">
        <f>E8+F8+G8</f>
        <v>26229.78</v>
      </c>
      <c r="E8" s="54">
        <v>56.02</v>
      </c>
      <c r="F8" s="54">
        <v>1993.39</v>
      </c>
      <c r="G8" s="54">
        <v>24180.37</v>
      </c>
      <c r="H8" s="54">
        <v>0</v>
      </c>
      <c r="I8" s="55">
        <f t="shared" ref="I8" si="0">D8/C8*100</f>
        <v>99.778272028206857</v>
      </c>
      <c r="J8" s="6" t="s">
        <v>20</v>
      </c>
    </row>
    <row r="9" spans="1:11" s="59" customFormat="1" ht="63.75" customHeight="1">
      <c r="A9" s="62">
        <f>A8+1</f>
        <v>2</v>
      </c>
      <c r="B9" s="15" t="s">
        <v>28</v>
      </c>
      <c r="C9" s="30">
        <v>214127.15700000001</v>
      </c>
      <c r="D9" s="30">
        <f>E9+F9+G9</f>
        <v>210894.81599999999</v>
      </c>
      <c r="E9" s="63">
        <v>23516.113000000001</v>
      </c>
      <c r="F9" s="63">
        <v>114170.682</v>
      </c>
      <c r="G9" s="63">
        <v>73208.020999999993</v>
      </c>
      <c r="H9" s="63">
        <v>0</v>
      </c>
      <c r="I9" s="64">
        <f>D9/C9*100</f>
        <v>98.490457237985936</v>
      </c>
    </row>
    <row r="10" spans="1:11" s="59" customFormat="1" ht="66" customHeight="1">
      <c r="A10" s="62">
        <f t="shared" ref="A10:A27" si="1">A9+1</f>
        <v>3</v>
      </c>
      <c r="B10" s="15" t="s">
        <v>29</v>
      </c>
      <c r="C10" s="30">
        <v>50</v>
      </c>
      <c r="D10" s="30">
        <f>E10+F10+G10+H10</f>
        <v>50</v>
      </c>
      <c r="E10" s="63">
        <v>0</v>
      </c>
      <c r="F10" s="63">
        <v>0</v>
      </c>
      <c r="G10" s="63">
        <v>50</v>
      </c>
      <c r="H10" s="63">
        <v>0</v>
      </c>
      <c r="I10" s="64">
        <f t="shared" ref="I10:I14" si="2">D10/C10*100</f>
        <v>100</v>
      </c>
    </row>
    <row r="11" spans="1:11" s="59" customFormat="1" ht="59.25" customHeight="1">
      <c r="A11" s="62">
        <f t="shared" si="1"/>
        <v>4</v>
      </c>
      <c r="B11" s="15" t="s">
        <v>30</v>
      </c>
      <c r="C11" s="30">
        <v>79943.899999999994</v>
      </c>
      <c r="D11" s="30">
        <f>E11+F11+G11</f>
        <v>79542.67</v>
      </c>
      <c r="E11" s="63">
        <v>18499.883999999998</v>
      </c>
      <c r="F11" s="63">
        <v>32960.095999999998</v>
      </c>
      <c r="G11" s="63">
        <v>28082.69</v>
      </c>
      <c r="H11" s="63">
        <v>0</v>
      </c>
      <c r="I11" s="64">
        <f>D11/C11*100</f>
        <v>99.498110550023213</v>
      </c>
    </row>
    <row r="12" spans="1:11" s="59" customFormat="1" ht="83.25" customHeight="1">
      <c r="A12" s="62">
        <f t="shared" si="1"/>
        <v>5</v>
      </c>
      <c r="B12" s="15" t="s">
        <v>31</v>
      </c>
      <c r="C12" s="32">
        <v>8003.3</v>
      </c>
      <c r="D12" s="30">
        <f>E12+F12+G12</f>
        <v>7820.6</v>
      </c>
      <c r="E12" s="63">
        <v>0</v>
      </c>
      <c r="F12" s="63">
        <v>7820.6</v>
      </c>
      <c r="G12" s="63">
        <v>0</v>
      </c>
      <c r="H12" s="63">
        <v>0</v>
      </c>
      <c r="I12" s="64">
        <f t="shared" si="2"/>
        <v>97.717191658440896</v>
      </c>
    </row>
    <row r="13" spans="1:11" s="59" customFormat="1" ht="61.5" customHeight="1">
      <c r="A13" s="62">
        <f t="shared" si="1"/>
        <v>6</v>
      </c>
      <c r="B13" s="15" t="s">
        <v>32</v>
      </c>
      <c r="C13" s="30">
        <v>15674.06</v>
      </c>
      <c r="D13" s="30">
        <f>E13+F13+G13</f>
        <v>15630.902</v>
      </c>
      <c r="E13" s="63">
        <v>0</v>
      </c>
      <c r="F13" s="63">
        <v>4152.5</v>
      </c>
      <c r="G13" s="63">
        <v>11478.402</v>
      </c>
      <c r="H13" s="63">
        <v>0</v>
      </c>
      <c r="I13" s="64">
        <f t="shared" si="2"/>
        <v>99.724653344442999</v>
      </c>
    </row>
    <row r="14" spans="1:11" s="59" customFormat="1" ht="83.25" customHeight="1">
      <c r="A14" s="62">
        <f t="shared" si="1"/>
        <v>7</v>
      </c>
      <c r="B14" s="15" t="s">
        <v>33</v>
      </c>
      <c r="C14" s="30">
        <v>1594.9</v>
      </c>
      <c r="D14" s="30">
        <f>E14+F14+G14</f>
        <v>1593.4</v>
      </c>
      <c r="E14" s="63">
        <v>0</v>
      </c>
      <c r="F14" s="63">
        <v>0</v>
      </c>
      <c r="G14" s="63">
        <v>1593.4</v>
      </c>
      <c r="H14" s="63">
        <v>0</v>
      </c>
      <c r="I14" s="64">
        <f t="shared" si="2"/>
        <v>99.905950216314494</v>
      </c>
    </row>
    <row r="15" spans="1:11" s="59" customFormat="1" ht="75.75" customHeight="1">
      <c r="A15" s="62">
        <f t="shared" si="1"/>
        <v>8</v>
      </c>
      <c r="B15" s="22" t="s">
        <v>44</v>
      </c>
      <c r="C15" s="30">
        <v>80</v>
      </c>
      <c r="D15" s="30">
        <f>E15+F15+G15+H15</f>
        <v>80</v>
      </c>
      <c r="E15" s="63">
        <v>0</v>
      </c>
      <c r="F15" s="63">
        <v>40</v>
      </c>
      <c r="G15" s="63">
        <v>40</v>
      </c>
      <c r="H15" s="63">
        <v>0</v>
      </c>
      <c r="I15" s="64">
        <f t="shared" ref="I15:I20" si="3">D15/C15*100</f>
        <v>100</v>
      </c>
      <c r="J15" s="59" t="s">
        <v>20</v>
      </c>
      <c r="K15" s="65"/>
    </row>
    <row r="16" spans="1:11" s="59" customFormat="1" ht="150" customHeight="1">
      <c r="A16" s="62">
        <f t="shared" si="1"/>
        <v>9</v>
      </c>
      <c r="B16" s="15" t="s">
        <v>34</v>
      </c>
      <c r="C16" s="30">
        <v>5923</v>
      </c>
      <c r="D16" s="30">
        <f>E16+F16+G16</f>
        <v>5861.09</v>
      </c>
      <c r="E16" s="63">
        <v>0</v>
      </c>
      <c r="F16" s="63">
        <v>0</v>
      </c>
      <c r="G16" s="63">
        <v>5861.09</v>
      </c>
      <c r="H16" s="63">
        <v>0</v>
      </c>
      <c r="I16" s="64">
        <f t="shared" si="3"/>
        <v>98.954752659125447</v>
      </c>
      <c r="J16" s="59" t="s">
        <v>20</v>
      </c>
    </row>
    <row r="17" spans="1:9" s="59" customFormat="1" ht="94.5" customHeight="1">
      <c r="A17" s="62">
        <f t="shared" si="1"/>
        <v>10</v>
      </c>
      <c r="B17" s="22" t="s">
        <v>47</v>
      </c>
      <c r="C17" s="30">
        <v>180</v>
      </c>
      <c r="D17" s="30">
        <f t="shared" ref="D17" si="4">E17+F17+G17</f>
        <v>180</v>
      </c>
      <c r="E17" s="63">
        <v>0</v>
      </c>
      <c r="F17" s="63">
        <v>178.2</v>
      </c>
      <c r="G17" s="63">
        <v>1.8</v>
      </c>
      <c r="H17" s="63">
        <v>0</v>
      </c>
      <c r="I17" s="64">
        <f t="shared" si="3"/>
        <v>100</v>
      </c>
    </row>
    <row r="18" spans="1:9" s="59" customFormat="1" ht="83.25" customHeight="1">
      <c r="A18" s="62">
        <f t="shared" si="1"/>
        <v>11</v>
      </c>
      <c r="B18" s="15" t="s">
        <v>35</v>
      </c>
      <c r="C18" s="30">
        <v>45117.37</v>
      </c>
      <c r="D18" s="30">
        <f>E18+F18+G18</f>
        <v>45116.81</v>
      </c>
      <c r="E18" s="63">
        <v>0</v>
      </c>
      <c r="F18" s="63">
        <v>34006.9</v>
      </c>
      <c r="G18" s="63">
        <v>11109.91</v>
      </c>
      <c r="H18" s="63">
        <v>0</v>
      </c>
      <c r="I18" s="64">
        <f t="shared" si="3"/>
        <v>99.998758792899494</v>
      </c>
    </row>
    <row r="19" spans="1:9" s="59" customFormat="1" ht="69.75" customHeight="1">
      <c r="A19" s="62">
        <f t="shared" si="1"/>
        <v>12</v>
      </c>
      <c r="B19" s="22" t="s">
        <v>46</v>
      </c>
      <c r="C19" s="34">
        <v>0</v>
      </c>
      <c r="D19" s="34">
        <f>E19+F19+G19+H19</f>
        <v>0</v>
      </c>
      <c r="E19" s="63">
        <v>0</v>
      </c>
      <c r="F19" s="63">
        <v>0</v>
      </c>
      <c r="G19" s="63">
        <v>0</v>
      </c>
      <c r="H19" s="63">
        <v>0</v>
      </c>
      <c r="I19" s="64" t="e">
        <f t="shared" si="3"/>
        <v>#DIV/0!</v>
      </c>
    </row>
    <row r="20" spans="1:9" s="59" customFormat="1" ht="117" customHeight="1">
      <c r="A20" s="62">
        <f t="shared" si="1"/>
        <v>13</v>
      </c>
      <c r="B20" s="22" t="s">
        <v>40</v>
      </c>
      <c r="C20" s="34">
        <v>83.6</v>
      </c>
      <c r="D20" s="34">
        <f>E20+F20+G20</f>
        <v>83.6</v>
      </c>
      <c r="E20" s="63">
        <v>0</v>
      </c>
      <c r="F20" s="63">
        <v>3.6</v>
      </c>
      <c r="G20" s="63">
        <v>80</v>
      </c>
      <c r="H20" s="63">
        <v>0</v>
      </c>
      <c r="I20" s="64">
        <f t="shared" si="3"/>
        <v>100</v>
      </c>
    </row>
    <row r="21" spans="1:9" s="59" customFormat="1" ht="72" customHeight="1">
      <c r="A21" s="62">
        <f t="shared" si="1"/>
        <v>14</v>
      </c>
      <c r="B21" s="15" t="s">
        <v>36</v>
      </c>
      <c r="C21" s="34">
        <v>0</v>
      </c>
      <c r="D21" s="34">
        <f>E21+F21+G21</f>
        <v>0</v>
      </c>
      <c r="E21" s="63">
        <v>0</v>
      </c>
      <c r="F21" s="63">
        <v>0</v>
      </c>
      <c r="G21" s="63">
        <v>0</v>
      </c>
      <c r="H21" s="63">
        <v>0</v>
      </c>
      <c r="I21" s="64">
        <v>0</v>
      </c>
    </row>
    <row r="22" spans="1:9" s="59" customFormat="1" ht="53.25" customHeight="1">
      <c r="A22" s="62">
        <f t="shared" si="1"/>
        <v>15</v>
      </c>
      <c r="B22" s="15" t="s">
        <v>37</v>
      </c>
      <c r="C22" s="34">
        <v>2189.35</v>
      </c>
      <c r="D22" s="34">
        <f>E22+F22+G22+H22</f>
        <v>2175.29</v>
      </c>
      <c r="E22" s="63">
        <v>0</v>
      </c>
      <c r="F22" s="63">
        <v>0</v>
      </c>
      <c r="G22" s="63">
        <v>2175.29</v>
      </c>
      <c r="H22" s="63">
        <v>0</v>
      </c>
      <c r="I22" s="64">
        <f>D22/C22*100</f>
        <v>99.357800260351254</v>
      </c>
    </row>
    <row r="23" spans="1:9" s="59" customFormat="1" ht="86.25" customHeight="1">
      <c r="A23" s="62">
        <f t="shared" si="1"/>
        <v>16</v>
      </c>
      <c r="B23" s="15" t="s">
        <v>38</v>
      </c>
      <c r="C23" s="34">
        <v>1267</v>
      </c>
      <c r="D23" s="34">
        <f>E23+F23+G23</f>
        <v>1267</v>
      </c>
      <c r="E23" s="63">
        <v>962</v>
      </c>
      <c r="F23" s="63">
        <v>305</v>
      </c>
      <c r="G23" s="63">
        <v>0</v>
      </c>
      <c r="H23" s="63">
        <v>0</v>
      </c>
      <c r="I23" s="64">
        <f>D23/C23*100</f>
        <v>100</v>
      </c>
    </row>
    <row r="24" spans="1:9" s="59" customFormat="1" ht="104.25" customHeight="1">
      <c r="A24" s="62">
        <f t="shared" si="1"/>
        <v>17</v>
      </c>
      <c r="B24" s="15" t="s">
        <v>39</v>
      </c>
      <c r="C24" s="34">
        <v>23290.3</v>
      </c>
      <c r="D24" s="34">
        <f>E24+F24+G24</f>
        <v>23290.3</v>
      </c>
      <c r="E24" s="63">
        <v>0</v>
      </c>
      <c r="F24" s="63">
        <v>3671</v>
      </c>
      <c r="G24" s="63">
        <v>19619.3</v>
      </c>
      <c r="H24" s="63">
        <v>0</v>
      </c>
      <c r="I24" s="64">
        <f>D24/C24*100</f>
        <v>100</v>
      </c>
    </row>
    <row r="25" spans="1:9" s="59" customFormat="1" ht="31.5">
      <c r="A25" s="62">
        <f t="shared" si="1"/>
        <v>18</v>
      </c>
      <c r="B25" s="22" t="s">
        <v>43</v>
      </c>
      <c r="C25" s="34">
        <v>0</v>
      </c>
      <c r="D25" s="34">
        <f>E25+F25+G25</f>
        <v>0</v>
      </c>
      <c r="E25" s="63">
        <v>0</v>
      </c>
      <c r="F25" s="63">
        <v>0</v>
      </c>
      <c r="G25" s="63">
        <v>0</v>
      </c>
      <c r="H25" s="63">
        <v>0</v>
      </c>
      <c r="I25" s="64">
        <v>0</v>
      </c>
    </row>
    <row r="26" spans="1:9" s="59" customFormat="1" ht="77.25" customHeight="1">
      <c r="A26" s="62">
        <f t="shared" si="1"/>
        <v>19</v>
      </c>
      <c r="B26" s="15" t="s">
        <v>41</v>
      </c>
      <c r="C26" s="34">
        <v>30</v>
      </c>
      <c r="D26" s="34">
        <f>E26+F26+G26+H26</f>
        <v>30</v>
      </c>
      <c r="E26" s="63">
        <v>0</v>
      </c>
      <c r="F26" s="63">
        <v>0</v>
      </c>
      <c r="G26" s="63">
        <v>30</v>
      </c>
      <c r="H26" s="63">
        <v>0</v>
      </c>
      <c r="I26" s="64">
        <f>D26/C26*100</f>
        <v>100</v>
      </c>
    </row>
    <row r="27" spans="1:9" s="59" customFormat="1" ht="89.25" customHeight="1">
      <c r="A27" s="62">
        <f t="shared" si="1"/>
        <v>20</v>
      </c>
      <c r="B27" s="15" t="s">
        <v>42</v>
      </c>
      <c r="C27" s="34">
        <v>258.39999999999998</v>
      </c>
      <c r="D27" s="34">
        <f>E27+F27+G27</f>
        <v>110.57</v>
      </c>
      <c r="E27" s="63">
        <v>0</v>
      </c>
      <c r="F27" s="63">
        <v>110.57</v>
      </c>
      <c r="G27" s="63">
        <v>0</v>
      </c>
      <c r="H27" s="63">
        <v>0</v>
      </c>
      <c r="I27" s="64">
        <f>D27/C27*100</f>
        <v>42.790247678018581</v>
      </c>
    </row>
    <row r="28" spans="1:9" s="59" customFormat="1" ht="89.25" customHeight="1">
      <c r="A28" s="62">
        <v>21</v>
      </c>
      <c r="B28" s="22" t="s">
        <v>48</v>
      </c>
      <c r="C28" s="34">
        <v>0</v>
      </c>
      <c r="D28" s="34">
        <f>E28+F28+G28</f>
        <v>0</v>
      </c>
      <c r="E28" s="63">
        <v>0</v>
      </c>
      <c r="F28" s="63">
        <v>0</v>
      </c>
      <c r="G28" s="63">
        <v>0</v>
      </c>
      <c r="H28" s="63">
        <v>0</v>
      </c>
      <c r="I28" s="64">
        <v>0</v>
      </c>
    </row>
    <row r="29" spans="1:9" s="59" customFormat="1" ht="89.25" customHeight="1">
      <c r="A29" s="62">
        <v>22</v>
      </c>
      <c r="B29" s="22" t="s">
        <v>45</v>
      </c>
      <c r="C29" s="34">
        <v>414.8</v>
      </c>
      <c r="D29" s="34">
        <f>E29+F29+G29+H29</f>
        <v>414.8</v>
      </c>
      <c r="E29" s="63">
        <v>0</v>
      </c>
      <c r="F29" s="63">
        <v>0</v>
      </c>
      <c r="G29" s="63">
        <v>414.8</v>
      </c>
      <c r="H29" s="63">
        <v>0</v>
      </c>
      <c r="I29" s="64">
        <f>D29/C29*100</f>
        <v>100</v>
      </c>
    </row>
    <row r="30" spans="1:9" s="59" customFormat="1" ht="89.25" customHeight="1">
      <c r="A30" s="62">
        <v>23</v>
      </c>
      <c r="B30" s="22" t="s">
        <v>62</v>
      </c>
      <c r="C30" s="34">
        <v>0</v>
      </c>
      <c r="D30" s="34">
        <f>E30+F30+G30+H30</f>
        <v>0</v>
      </c>
      <c r="E30" s="63">
        <v>0</v>
      </c>
      <c r="F30" s="63">
        <v>0</v>
      </c>
      <c r="G30" s="63">
        <v>0</v>
      </c>
      <c r="H30" s="63">
        <v>0</v>
      </c>
      <c r="I30" s="64">
        <v>0</v>
      </c>
    </row>
    <row r="31" spans="1:9" s="59" customFormat="1" ht="18.75">
      <c r="A31" s="66"/>
      <c r="B31" s="67" t="s">
        <v>5</v>
      </c>
      <c r="C31" s="68">
        <f t="shared" ref="C31:G31" si="5">SUM(C8:C30)</f>
        <v>424515.20499999996</v>
      </c>
      <c r="D31" s="68">
        <f t="shared" si="5"/>
        <v>420371.62799999997</v>
      </c>
      <c r="E31" s="68">
        <f t="shared" si="5"/>
        <v>43034.017</v>
      </c>
      <c r="F31" s="68">
        <f t="shared" si="5"/>
        <v>199412.53800000003</v>
      </c>
      <c r="G31" s="68">
        <f t="shared" si="5"/>
        <v>177925.07299999995</v>
      </c>
      <c r="H31" s="68">
        <f>SUM(H8:H30)</f>
        <v>0</v>
      </c>
      <c r="I31" s="69">
        <f>D31/C31*100</f>
        <v>99.023927305501346</v>
      </c>
    </row>
  </sheetData>
  <mergeCells count="9">
    <mergeCell ref="A1:I1"/>
    <mergeCell ref="D2:I2"/>
    <mergeCell ref="A4:I4"/>
    <mergeCell ref="B6:B7"/>
    <mergeCell ref="C6:C7"/>
    <mergeCell ref="D6:D7"/>
    <mergeCell ref="I6:I7"/>
    <mergeCell ref="A6:A7"/>
    <mergeCell ref="E6:H6"/>
  </mergeCells>
  <pageMargins left="0.70866141732283472" right="0.70866141732283472" top="0.74803149606299213" bottom="0.74803149606299213" header="0.31496062992125984" footer="0.31496062992125984"/>
  <pageSetup paperSize="9" scale="45" fitToHeight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Три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Алексеевна</dc:creator>
  <cp:lastModifiedBy>Анастасия</cp:lastModifiedBy>
  <cp:lastPrinted>2023-05-10T08:08:04Z</cp:lastPrinted>
  <dcterms:created xsi:type="dcterms:W3CDTF">2016-01-21T06:58:02Z</dcterms:created>
  <dcterms:modified xsi:type="dcterms:W3CDTF">2023-05-10T08:08:09Z</dcterms:modified>
</cp:coreProperties>
</file>